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משותף\מחלקת חוזים ותבר\משותף גאולה\"/>
    </mc:Choice>
  </mc:AlternateContent>
  <xr:revisionPtr revIDLastSave="0" documentId="13_ncr:1_{7F01FC50-CC5A-49B4-9FCD-6B64A4C8ACEA}" xr6:coauthVersionLast="47" xr6:coauthVersionMax="47" xr10:uidLastSave="{00000000-0000-0000-0000-000000000000}"/>
  <bookViews>
    <workbookView xWindow="-120" yWindow="-120" windowWidth="29040" windowHeight="15840" tabRatio="898" firstSheet="9" activeTab="11" xr2:uid="{00000000-000D-0000-FFFF-FFFF00000000}"/>
  </bookViews>
  <sheets>
    <sheet name="כותרת" sheetId="348" r:id="rId1"/>
    <sheet name="תוכן ענינים" sheetId="46" r:id="rId2"/>
    <sheet name="מבוא" sheetId="39" r:id="rId3"/>
    <sheet name="תקציב  2026" sheetId="40" r:id="rId4"/>
    <sheet name="תקציב 2026" sheetId="41" r:id="rId5"/>
    <sheet name="תקציב 2026 פרקים" sheetId="61" r:id="rId6"/>
    <sheet name="תקציב 2026  אגפים " sheetId="42" r:id="rId7"/>
    <sheet name="תקציב 2026  מקורות " sheetId="100" r:id="rId8"/>
    <sheet name="תקציב 2026 קרנות הרשות" sheetId="38" r:id="rId9"/>
    <sheet name="תקציב 2026 סעיף 3.7-3.8" sheetId="43" r:id="rId10"/>
    <sheet name="תרשים אגפים" sheetId="65" r:id="rId11"/>
    <sheet name=" ריכוז אגפים" sheetId="12" r:id="rId12"/>
    <sheet name="תרשים פרקים" sheetId="98" r:id="rId13"/>
    <sheet name="ריכוז פרקים 2026" sheetId="471" r:id="rId14"/>
    <sheet name="פרוט מקורות אחרים" sheetId="469" r:id="rId15"/>
    <sheet name="תרשים מקורות מימון" sheetId="66" r:id="rId16"/>
    <sheet name="הנדסה 2026" sheetId="67" r:id="rId17"/>
    <sheet name="הנדסה  2026" sheetId="163" r:id="rId18"/>
    <sheet name="תקציב הנדסה 2026" sheetId="456" r:id="rId19"/>
    <sheet name="תקציב הנדסה 2026 תאור" sheetId="474" r:id="rId20"/>
    <sheet name="החברה לפיתוח 2026" sheetId="68" r:id="rId21"/>
    <sheet name="החב. לפיתוח 2026" sheetId="99" r:id="rId22"/>
    <sheet name="תקציב החברה לפיתוח 2026" sheetId="457" r:id="rId23"/>
    <sheet name="תקציב החברה לפיתוח 2026 תאור" sheetId="475" r:id="rId24"/>
    <sheet name="מינהל תפעול 2026" sheetId="476" r:id="rId25"/>
    <sheet name="מינהל תפעול  2026" sheetId="477" r:id="rId26"/>
    <sheet name="תקציב מינהל תפעול 2026" sheetId="459" r:id="rId27"/>
    <sheet name="מינהל חינוך 2026" sheetId="478" r:id="rId28"/>
    <sheet name=" תקציב מינהל חינוך 2026 " sheetId="463" r:id="rId29"/>
    <sheet name="אגף ספורט 2026" sheetId="74" r:id="rId30"/>
    <sheet name="תקציב אגף ספורט 2026 " sheetId="464" r:id="rId31"/>
    <sheet name="אגף תנוק 2026" sheetId="381" r:id="rId32"/>
    <sheet name="תקציב אגף תנוק 2026 " sheetId="465" r:id="rId33"/>
    <sheet name="החברה לתירות 2026" sheetId="77" r:id="rId34"/>
    <sheet name=" תקציב החברה לתירות 2026" sheetId="466" r:id="rId35"/>
    <sheet name="אגף תקשוב ומע. מידע 2026" sheetId="78" r:id="rId36"/>
    <sheet name="תקציב אגף מיחשוב 2026" sheetId="467" r:id="rId37"/>
    <sheet name="אגף נכסים וביטוח 2026" sheetId="158" r:id="rId38"/>
    <sheet name="תקציב אגף נכסים וביטוח 2026" sheetId="446" r:id="rId39"/>
    <sheet name="מינהל כללי 2026" sheetId="81" r:id="rId40"/>
    <sheet name="איכות הסביבה 2026   " sheetId="468" r:id="rId41"/>
    <sheet name="מינהל כללי 2026 " sheetId="447" r:id="rId42"/>
    <sheet name="פרויקטים החב. לפיתוח " sheetId="176" r:id="rId43"/>
  </sheets>
  <externalReferences>
    <externalReference r:id="rId44"/>
  </externalReferences>
  <definedNames>
    <definedName name="_xlnm._FilterDatabase" localSheetId="28" hidden="1">' תקציב מינהל חינוך 2026 '!$A$4:$AD$23</definedName>
    <definedName name="_xlnm._FilterDatabase" localSheetId="32" hidden="1">'תקציב אגף תנוק 2026 '!$A$4:$AM$4</definedName>
    <definedName name="_xlnm._FilterDatabase" localSheetId="22" hidden="1">'תקציב החברה לפיתוח 2026'!$A$4:$P$121</definedName>
    <definedName name="_xlnm._FilterDatabase" localSheetId="23" hidden="1">'תקציב החברה לפיתוח 2026 תאור'!$A$4:$Y$121</definedName>
    <definedName name="_xlnm._FilterDatabase" localSheetId="18" hidden="1">'תקציב הנדסה 2026'!$A$4:$V$4</definedName>
    <definedName name="_xlnm._FilterDatabase" localSheetId="19" hidden="1">'תקציב הנדסה 2026 תאור'!$A$4:$X$54</definedName>
    <definedName name="_xlnm._FilterDatabase" localSheetId="26" hidden="1">'תקציב מינהל תפעול 2026'!$A$4:$P$4</definedName>
    <definedName name="_xlchart.v1.0" hidden="1">'תקציב 2026  אגפים '!$C$8:$C$17</definedName>
    <definedName name="_xlchart.v1.1" hidden="1">'תקציב 2026  אגפים '!$F$8:$F$17</definedName>
    <definedName name="_xlchart.v1.2" hidden="1">'תקציב 2026 פרקים'!$C$8:$C$21</definedName>
    <definedName name="_xlchart.v1.3" hidden="1">'תקציב 2026 פרקים'!$E$8:$E$21</definedName>
    <definedName name="_xlchart.v1.4" hidden="1">'תקציב 2026  מקורות '!$C$8:$C$13</definedName>
    <definedName name="_xlchart.v1.5" hidden="1">'תקציב 2026  מקורות '!$F$8:$F$13</definedName>
    <definedName name="_xlnm.Print_Area" localSheetId="11">' ריכוז אגפים'!$A$1:$P$18</definedName>
    <definedName name="_xlnm.Print_Area" localSheetId="34">' תקציב החברה לתירות 2026'!$A$2:$N$14</definedName>
    <definedName name="_xlnm.Print_Area" localSheetId="28">' תקציב מינהל חינוך 2026 '!$A$2:$N$23</definedName>
    <definedName name="_xlnm.Print_Area" localSheetId="40">'איכות הסביבה 2026   '!$A$2:$O$15</definedName>
    <definedName name="_xlnm.Print_Area" localSheetId="33">'החברה לתירות 2026'!$A$1:$K$24</definedName>
    <definedName name="_xlnm.Print_Area" localSheetId="41">'מינהל כללי 2026 '!$A$2:$O$14</definedName>
    <definedName name="_xlnm.Print_Area" localSheetId="14">'פרוט מקורות אחרים'!$A$1:$M$14</definedName>
    <definedName name="_xlnm.Print_Area" localSheetId="13">'ריכוז פרקים 2026'!$A$1:$O$19</definedName>
    <definedName name="_xlnm.Print_Area" localSheetId="7">'תקציב 2026  מקורות '!$A$4:$I$21</definedName>
    <definedName name="_xlnm.Print_Area" localSheetId="8">'תקציב 2026 קרנות הרשות'!$A$3:$H$22</definedName>
    <definedName name="_xlnm.Print_Area" localSheetId="36">'תקציב אגף מיחשוב 2026'!$A$2:$P$18</definedName>
    <definedName name="_xlnm.Print_Area" localSheetId="38">'תקציב אגף נכסים וביטוח 2026'!$A$2:$N$16</definedName>
    <definedName name="_xlnm.Print_Area" localSheetId="30">'תקציב אגף ספורט 2026 '!$A$2:$N$15</definedName>
    <definedName name="_xlnm.Print_Area" localSheetId="32">'תקציב אגף תנוק 2026 '!$A$2:$O$7</definedName>
    <definedName name="_xlnm.Print_Area" localSheetId="22">'תקציב החברה לפיתוח 2026'!$A$2:$P$121</definedName>
    <definedName name="_xlnm.Print_Area" localSheetId="23">'תקציב החברה לפיתוח 2026 תאור'!$A$2:$N$121</definedName>
    <definedName name="_xlnm.Print_Area" localSheetId="18">'תקציב הנדסה 2026'!$A$2:$O$54</definedName>
    <definedName name="_xlnm.Print_Area" localSheetId="19">'תקציב הנדסה 2026 תאור'!$A$2:$N$54</definedName>
    <definedName name="_xlnm.Print_Area" localSheetId="26">'תקציב מינהל תפעול 2026'!$A$2:$P$117</definedName>
    <definedName name="_xlnm.Print_Titles" localSheetId="11">' ריכוז אגפים'!$2:$6</definedName>
    <definedName name="_xlnm.Print_Titles" localSheetId="34">' תקציב החברה לתירות 2026'!$1:$4</definedName>
    <definedName name="_xlnm.Print_Titles" localSheetId="28">' תקציב מינהל חינוך 2026 '!$1:$4</definedName>
    <definedName name="_xlnm.Print_Titles" localSheetId="40">'איכות הסביבה 2026   '!$1:$4</definedName>
    <definedName name="_xlnm.Print_Titles" localSheetId="41">'מינהל כללי 2026 '!$1:$4</definedName>
    <definedName name="_xlnm.Print_Titles" localSheetId="42">'פרויקטים החב. לפיתוח '!$2:$5</definedName>
    <definedName name="_xlnm.Print_Titles" localSheetId="13">'ריכוז פרקים 2026'!$2:$5</definedName>
    <definedName name="_xlnm.Print_Titles" localSheetId="36">'תקציב אגף מיחשוב 2026'!$1:$4</definedName>
    <definedName name="_xlnm.Print_Titles" localSheetId="38">'תקציב אגף נכסים וביטוח 2026'!$1:$4</definedName>
    <definedName name="_xlnm.Print_Titles" localSheetId="30">'תקציב אגף ספורט 2026 '!$1:$4</definedName>
    <definedName name="_xlnm.Print_Titles" localSheetId="32">'תקציב אגף תנוק 2026 '!$1:$4</definedName>
    <definedName name="_xlnm.Print_Titles" localSheetId="22">'תקציב החברה לפיתוח 2026'!$1:$4</definedName>
    <definedName name="_xlnm.Print_Titles" localSheetId="23">'תקציב החברה לפיתוח 2026 תאור'!$1:$4</definedName>
    <definedName name="_xlnm.Print_Titles" localSheetId="18">'תקציב הנדסה 2026'!$2:$4</definedName>
    <definedName name="_xlnm.Print_Titles" localSheetId="19">'תקציב הנדסה 2026 תאור'!$2:$4</definedName>
    <definedName name="_xlnm.Print_Titles" localSheetId="26">'תקציב מינהל תפעול 2026'!$2:$4</definedName>
    <definedName name="Z_A9E2E6B4_8EA3_4931_885C_2FCCB5ED2D6B_.wvu.FilterData" localSheetId="22" hidden="1">'תקציב החברה לפיתוח 2026'!$A$4:$P$98</definedName>
    <definedName name="Z_A9E2E6B4_8EA3_4931_885C_2FCCB5ED2D6B_.wvu.FilterData" localSheetId="23" hidden="1">'תקציב החברה לפיתוח 2026 תאור'!$A$4:$N$98</definedName>
    <definedName name="Z_A9E2E6B4_8EA3_4931_885C_2FCCB5ED2D6B_.wvu.PrintTitles" localSheetId="22" hidden="1">'תקציב החברה לפיתוח 2026'!$1:$4</definedName>
    <definedName name="Z_A9E2E6B4_8EA3_4931_885C_2FCCB5ED2D6B_.wvu.PrintTitles" localSheetId="23" hidden="1">'תקציב החברה לפיתוח 2026 תאור'!$1:$4</definedName>
    <definedName name="סוג_פרויקט">'[1]10. קבועים'!$E$7:$E$12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468" l="1"/>
  <c r="A7" i="468" s="1"/>
  <c r="A8" i="468" s="1"/>
  <c r="A9" i="468" s="1"/>
  <c r="A10" i="468" s="1"/>
  <c r="A11" i="468" s="1"/>
  <c r="A12" i="468" s="1"/>
  <c r="A13" i="468" s="1"/>
  <c r="A14" i="468" s="1"/>
  <c r="D14" i="447"/>
  <c r="E14" i="447"/>
  <c r="I14" i="447"/>
  <c r="N14" i="447"/>
  <c r="O14" i="447"/>
  <c r="A15" i="468" l="1"/>
  <c r="A86" i="468"/>
  <c r="A89" i="468" s="1"/>
  <c r="F14" i="447"/>
  <c r="G14" i="447"/>
  <c r="H14" i="447" l="1"/>
  <c r="J14" i="447"/>
  <c r="L14" i="447" l="1"/>
  <c r="M14" i="447"/>
  <c r="K14" i="447"/>
  <c r="A6" i="475" l="1"/>
  <c r="A7" i="475" s="1"/>
  <c r="A8" i="475" s="1"/>
  <c r="A9" i="475" s="1"/>
  <c r="N121" i="475"/>
  <c r="L121" i="475"/>
  <c r="M121" i="475"/>
  <c r="G121" i="475" l="1"/>
  <c r="D121" i="475"/>
  <c r="E121" i="475"/>
  <c r="A10" i="475"/>
  <c r="A11" i="475" s="1"/>
  <c r="A12" i="475" s="1"/>
  <c r="A13" i="475" s="1"/>
  <c r="A14" i="475" s="1"/>
  <c r="A15" i="475" s="1"/>
  <c r="A16" i="475" s="1"/>
  <c r="A17" i="475" s="1"/>
  <c r="A18" i="475" s="1"/>
  <c r="A19" i="475" s="1"/>
  <c r="A20" i="475" s="1"/>
  <c r="A21" i="475" s="1"/>
  <c r="A22" i="475" s="1"/>
  <c r="A23" i="475" s="1"/>
  <c r="A24" i="475" s="1"/>
  <c r="A25" i="475" s="1"/>
  <c r="A26" i="475" s="1"/>
  <c r="A27" i="475" s="1"/>
  <c r="A28" i="475" s="1"/>
  <c r="A29" i="475" s="1"/>
  <c r="A30" i="475" s="1"/>
  <c r="A31" i="475" s="1"/>
  <c r="A32" i="475" s="1"/>
  <c r="A33" i="475" s="1"/>
  <c r="A34" i="475" s="1"/>
  <c r="A35" i="475" s="1"/>
  <c r="A36" i="475" s="1"/>
  <c r="A37" i="475" s="1"/>
  <c r="A38" i="475" s="1"/>
  <c r="A39" i="475" s="1"/>
  <c r="A40" i="475" s="1"/>
  <c r="A41" i="475" s="1"/>
  <c r="A42" i="475" s="1"/>
  <c r="A43" i="475" s="1"/>
  <c r="A44" i="475" s="1"/>
  <c r="A45" i="475" s="1"/>
  <c r="A46" i="475" s="1"/>
  <c r="A47" i="475" s="1"/>
  <c r="A48" i="475" s="1"/>
  <c r="A49" i="475" s="1"/>
  <c r="A50" i="475" s="1"/>
  <c r="A51" i="475" s="1"/>
  <c r="A52" i="475" s="1"/>
  <c r="A53" i="475" s="1"/>
  <c r="A54" i="475" s="1"/>
  <c r="A55" i="475" s="1"/>
  <c r="A56" i="475" s="1"/>
  <c r="A57" i="475" s="1"/>
  <c r="A58" i="475" s="1"/>
  <c r="A59" i="475" s="1"/>
  <c r="A60" i="475" s="1"/>
  <c r="A61" i="475" s="1"/>
  <c r="A62" i="475" s="1"/>
  <c r="A63" i="475" s="1"/>
  <c r="A64" i="475" s="1"/>
  <c r="A65" i="475" s="1"/>
  <c r="A66" i="475" s="1"/>
  <c r="A67" i="475" s="1"/>
  <c r="A68" i="475" s="1"/>
  <c r="A69" i="475" s="1"/>
  <c r="A70" i="475" s="1"/>
  <c r="A71" i="475" s="1"/>
  <c r="A72" i="475" s="1"/>
  <c r="A73" i="475" s="1"/>
  <c r="A74" i="475" s="1"/>
  <c r="A75" i="475" s="1"/>
  <c r="A76" i="475" s="1"/>
  <c r="A77" i="475" s="1"/>
  <c r="A78" i="475" s="1"/>
  <c r="A79" i="475" s="1"/>
  <c r="A80" i="475" s="1"/>
  <c r="A81" i="475" s="1"/>
  <c r="A82" i="475" s="1"/>
  <c r="A83" i="475" s="1"/>
  <c r="A84" i="475" s="1"/>
  <c r="A85" i="475" s="1"/>
  <c r="A86" i="475" s="1"/>
  <c r="A87" i="475" s="1"/>
  <c r="A88" i="475" s="1"/>
  <c r="A89" i="475" s="1"/>
  <c r="A90" i="475" s="1"/>
  <c r="A91" i="475" s="1"/>
  <c r="A92" i="475" s="1"/>
  <c r="A93" i="475" s="1"/>
  <c r="A94" i="475" s="1"/>
  <c r="A95" i="475" s="1"/>
  <c r="A96" i="475" s="1"/>
  <c r="A97" i="475" s="1"/>
  <c r="A98" i="475" s="1"/>
  <c r="A99" i="475" s="1"/>
  <c r="A100" i="475" s="1"/>
  <c r="A101" i="475" s="1"/>
  <c r="A102" i="475" s="1"/>
  <c r="A103" i="475" s="1"/>
  <c r="A104" i="475" s="1"/>
  <c r="A105" i="475" s="1"/>
  <c r="A106" i="475" s="1"/>
  <c r="A107" i="475" s="1"/>
  <c r="A108" i="475" s="1"/>
  <c r="A109" i="475" s="1"/>
  <c r="A110" i="475" s="1"/>
  <c r="A111" i="475" s="1"/>
  <c r="A112" i="475" s="1"/>
  <c r="A113" i="475" s="1"/>
  <c r="A114" i="475" s="1"/>
  <c r="A115" i="475" s="1"/>
  <c r="A6" i="474"/>
  <c r="A7" i="474" s="1"/>
  <c r="A116" i="475" l="1"/>
  <c r="A117" i="475" s="1"/>
  <c r="A118" i="475" s="1"/>
  <c r="A8" i="474"/>
  <c r="A9" i="474" s="1"/>
  <c r="A10" i="474" s="1"/>
  <c r="A11" i="474" s="1"/>
  <c r="A12" i="474" s="1"/>
  <c r="A13" i="474" s="1"/>
  <c r="A14" i="474" s="1"/>
  <c r="A15" i="474" s="1"/>
  <c r="A16" i="474" s="1"/>
  <c r="A17" i="474" s="1"/>
  <c r="A18" i="474" s="1"/>
  <c r="A19" i="474" s="1"/>
  <c r="A20" i="474" s="1"/>
  <c r="A21" i="474" s="1"/>
  <c r="A22" i="474" s="1"/>
  <c r="A23" i="474" s="1"/>
  <c r="A24" i="474" s="1"/>
  <c r="A25" i="474" s="1"/>
  <c r="A26" i="474" s="1"/>
  <c r="A27" i="474" s="1"/>
  <c r="A28" i="474" s="1"/>
  <c r="A29" i="474" s="1"/>
  <c r="A30" i="474" s="1"/>
  <c r="A31" i="474" s="1"/>
  <c r="A32" i="474" s="1"/>
  <c r="A33" i="474" s="1"/>
  <c r="A34" i="474" s="1"/>
  <c r="A35" i="474" s="1"/>
  <c r="A36" i="474" s="1"/>
  <c r="A37" i="474" s="1"/>
  <c r="A38" i="474" s="1"/>
  <c r="A39" i="474" s="1"/>
  <c r="A40" i="474" s="1"/>
  <c r="A41" i="474" s="1"/>
  <c r="A42" i="474" s="1"/>
  <c r="A43" i="474" s="1"/>
  <c r="A44" i="474" s="1"/>
  <c r="A45" i="474" s="1"/>
  <c r="A46" i="474" s="1"/>
  <c r="A47" i="474" s="1"/>
  <c r="A48" i="474" s="1"/>
  <c r="A49" i="474" s="1"/>
  <c r="F121" i="475" l="1"/>
  <c r="H121" i="475"/>
  <c r="A119" i="475"/>
  <c r="A50" i="474"/>
  <c r="A120" i="475" l="1"/>
  <c r="A121" i="475"/>
  <c r="J121" i="475"/>
  <c r="K121" i="475"/>
  <c r="I121" i="475"/>
  <c r="A51" i="474"/>
  <c r="A52" i="474" l="1"/>
  <c r="A53" i="474" s="1"/>
  <c r="A54" i="474" l="1"/>
  <c r="I121" i="457"/>
  <c r="I18" i="467" l="1"/>
  <c r="O18" i="467"/>
  <c r="M117" i="459"/>
  <c r="N117" i="459"/>
  <c r="D14" i="466" l="1"/>
  <c r="E14" i="466"/>
  <c r="E15" i="464"/>
  <c r="A6" i="456" l="1"/>
  <c r="A7" i="456" s="1"/>
  <c r="A8" i="456" s="1"/>
  <c r="A9" i="456" s="1"/>
  <c r="A10" i="456" s="1"/>
  <c r="A11" i="456" s="1"/>
  <c r="A12" i="456" s="1"/>
  <c r="A13" i="456" s="1"/>
  <c r="A14" i="456" s="1"/>
  <c r="A15" i="456" s="1"/>
  <c r="A16" i="456" s="1"/>
  <c r="A17" i="456" s="1"/>
  <c r="A18" i="456" s="1"/>
  <c r="A19" i="456" s="1"/>
  <c r="A20" i="456" s="1"/>
  <c r="A21" i="456" s="1"/>
  <c r="A22" i="456" s="1"/>
  <c r="A23" i="456" s="1"/>
  <c r="A24" i="456" s="1"/>
  <c r="A25" i="456" s="1"/>
  <c r="A26" i="456" s="1"/>
  <c r="A27" i="456" s="1"/>
  <c r="A28" i="456" s="1"/>
  <c r="A29" i="456" s="1"/>
  <c r="A30" i="456" s="1"/>
  <c r="A31" i="456" s="1"/>
  <c r="A32" i="456" s="1"/>
  <c r="A33" i="456" s="1"/>
  <c r="A34" i="456" s="1"/>
  <c r="A35" i="456" s="1"/>
  <c r="A36" i="456" s="1"/>
  <c r="A37" i="456" s="1"/>
  <c r="A38" i="456" s="1"/>
  <c r="A39" i="456" s="1"/>
  <c r="A40" i="456" s="1"/>
  <c r="A41" i="456" s="1"/>
  <c r="A42" i="456" s="1"/>
  <c r="A43" i="456" s="1"/>
  <c r="A44" i="456" s="1"/>
  <c r="A45" i="456" s="1"/>
  <c r="A46" i="456" s="1"/>
  <c r="A47" i="456" s="1"/>
  <c r="A48" i="456" s="1"/>
  <c r="A49" i="456" s="1"/>
  <c r="A50" i="456" s="1"/>
  <c r="A51" i="456" l="1"/>
  <c r="A52" i="456" s="1"/>
  <c r="A53" i="456" s="1"/>
  <c r="O12" i="469"/>
  <c r="P12" i="469" l="1"/>
  <c r="I15" i="464" l="1"/>
  <c r="I117" i="459"/>
  <c r="O4" i="469" l="1"/>
  <c r="P4" i="469" s="1"/>
  <c r="A6" i="467" l="1"/>
  <c r="A7" i="467" s="1"/>
  <c r="D18" i="467" l="1"/>
  <c r="E18" i="467"/>
  <c r="A8" i="467"/>
  <c r="A9" i="467" s="1"/>
  <c r="A10" i="467" s="1"/>
  <c r="A11" i="467" s="1"/>
  <c r="A12" i="467" s="1"/>
  <c r="A13" i="467" s="1"/>
  <c r="A14" i="467" s="1"/>
  <c r="A15" i="467" s="1"/>
  <c r="A16" i="467" s="1"/>
  <c r="A17" i="467" s="1"/>
  <c r="G18" i="467"/>
  <c r="F18" i="467" l="1"/>
  <c r="M18" i="467"/>
  <c r="H18" i="467" l="1"/>
  <c r="J18" i="467" l="1"/>
  <c r="L18" i="467" l="1"/>
  <c r="N18" i="467" l="1"/>
  <c r="I14" i="466"/>
  <c r="A6" i="466"/>
  <c r="A7" i="466" l="1"/>
  <c r="A8" i="466" s="1"/>
  <c r="A9" i="466" s="1"/>
  <c r="A10" i="466" s="1"/>
  <c r="A11" i="466" s="1"/>
  <c r="A12" i="466" s="1"/>
  <c r="A13" i="466" s="1"/>
  <c r="F14" i="466"/>
  <c r="A14" i="466" l="1"/>
  <c r="G14" i="466"/>
  <c r="H14" i="466" l="1"/>
  <c r="J14" i="466"/>
  <c r="K14" i="466"/>
  <c r="L14" i="466" l="1"/>
  <c r="M14" i="466" l="1"/>
  <c r="O7" i="465" l="1"/>
  <c r="N7" i="465"/>
  <c r="I7" i="465"/>
  <c r="E7" i="465"/>
  <c r="D7" i="465"/>
  <c r="A6" i="465"/>
  <c r="A7" i="465" s="1"/>
  <c r="F7" i="465"/>
  <c r="P13" i="12" l="1"/>
  <c r="O9" i="469"/>
  <c r="A101" i="465"/>
  <c r="A104" i="465" s="1"/>
  <c r="G7" i="465"/>
  <c r="P9" i="469" l="1"/>
  <c r="J7" i="465"/>
  <c r="H7" i="465"/>
  <c r="K7" i="465" l="1"/>
  <c r="M7" i="465" l="1"/>
  <c r="L7" i="465"/>
  <c r="O7" i="469" l="1"/>
  <c r="P7" i="469" s="1"/>
  <c r="E23" i="463"/>
  <c r="I23" i="463"/>
  <c r="A6" i="464"/>
  <c r="D15" i="464"/>
  <c r="G15" i="464" l="1"/>
  <c r="F15" i="464"/>
  <c r="A7" i="464"/>
  <c r="A8" i="464" s="1"/>
  <c r="A9" i="464" s="1"/>
  <c r="A10" i="464" s="1"/>
  <c r="A11" i="464" s="1"/>
  <c r="A12" i="464" s="1"/>
  <c r="A13" i="464" s="1"/>
  <c r="A14" i="464" s="1"/>
  <c r="A15" i="464" l="1"/>
  <c r="H15" i="464" l="1"/>
  <c r="A90" i="464"/>
  <c r="A93" i="464" s="1"/>
  <c r="P12" i="12"/>
  <c r="J15" i="464"/>
  <c r="M15" i="464" l="1"/>
  <c r="L15" i="464"/>
  <c r="K15" i="464"/>
  <c r="D23" i="463"/>
  <c r="A6" i="463"/>
  <c r="F23" i="463" l="1"/>
  <c r="A7" i="463"/>
  <c r="A8" i="463" s="1"/>
  <c r="A9" i="463" l="1"/>
  <c r="A10" i="463" s="1"/>
  <c r="A11" i="463" s="1"/>
  <c r="A12" i="463" s="1"/>
  <c r="A13" i="463" s="1"/>
  <c r="A14" i="463" s="1"/>
  <c r="A15" i="463" s="1"/>
  <c r="A16" i="463" s="1"/>
  <c r="A17" i="463" s="1"/>
  <c r="A18" i="463" s="1"/>
  <c r="A19" i="463" s="1"/>
  <c r="A20" i="463" s="1"/>
  <c r="A21" i="463" s="1"/>
  <c r="A22" i="463" s="1"/>
  <c r="G23" i="463"/>
  <c r="H23" i="463" l="1"/>
  <c r="A23" i="463"/>
  <c r="J23" i="463"/>
  <c r="P11" i="12" l="1"/>
  <c r="K23" i="463"/>
  <c r="L23" i="463"/>
  <c r="M23" i="463" l="1"/>
  <c r="E121" i="457" l="1"/>
  <c r="N121" i="457"/>
  <c r="O121" i="457"/>
  <c r="A6" i="459" l="1"/>
  <c r="A7" i="459" s="1"/>
  <c r="A8" i="459" s="1"/>
  <c r="A9" i="459" s="1"/>
  <c r="A10" i="459" s="1"/>
  <c r="A11" i="459" s="1"/>
  <c r="A12" i="459" s="1"/>
  <c r="A13" i="459" s="1"/>
  <c r="A14" i="459" s="1"/>
  <c r="A15" i="459" s="1"/>
  <c r="A16" i="459" s="1"/>
  <c r="A17" i="459" s="1"/>
  <c r="A18" i="459" s="1"/>
  <c r="A19" i="459" s="1"/>
  <c r="A20" i="459" s="1"/>
  <c r="A21" i="459" s="1"/>
  <c r="A22" i="459" s="1"/>
  <c r="A23" i="459" s="1"/>
  <c r="A24" i="459" s="1"/>
  <c r="A25" i="459" s="1"/>
  <c r="A26" i="459" s="1"/>
  <c r="A27" i="459" s="1"/>
  <c r="A28" i="459" s="1"/>
  <c r="A29" i="459" s="1"/>
  <c r="A30" i="459" s="1"/>
  <c r="A31" i="459" s="1"/>
  <c r="A32" i="459" s="1"/>
  <c r="A33" i="459" s="1"/>
  <c r="A34" i="459" s="1"/>
  <c r="A35" i="459" s="1"/>
  <c r="A36" i="459" s="1"/>
  <c r="A37" i="459" s="1"/>
  <c r="A38" i="459" s="1"/>
  <c r="A39" i="459" s="1"/>
  <c r="A40" i="459" s="1"/>
  <c r="A41" i="459" s="1"/>
  <c r="A42" i="459" s="1"/>
  <c r="A43" i="459" s="1"/>
  <c r="A44" i="459" s="1"/>
  <c r="A45" i="459" s="1"/>
  <c r="A46" i="459" s="1"/>
  <c r="A47" i="459" s="1"/>
  <c r="A48" i="459" s="1"/>
  <c r="A49" i="459" s="1"/>
  <c r="A50" i="459" s="1"/>
  <c r="A51" i="459" s="1"/>
  <c r="A52" i="459" s="1"/>
  <c r="A53" i="459" s="1"/>
  <c r="A54" i="459" s="1"/>
  <c r="A55" i="459" s="1"/>
  <c r="A56" i="459" s="1"/>
  <c r="A57" i="459" s="1"/>
  <c r="A58" i="459" s="1"/>
  <c r="A59" i="459" s="1"/>
  <c r="A60" i="459" s="1"/>
  <c r="A61" i="459" s="1"/>
  <c r="A62" i="459" s="1"/>
  <c r="A63" i="459" s="1"/>
  <c r="A64" i="459" s="1"/>
  <c r="A65" i="459" s="1"/>
  <c r="A66" i="459" s="1"/>
  <c r="A67" i="459" s="1"/>
  <c r="A68" i="459" s="1"/>
  <c r="A69" i="459" s="1"/>
  <c r="A70" i="459" s="1"/>
  <c r="A71" i="459" s="1"/>
  <c r="A72" i="459" s="1"/>
  <c r="A73" i="459" s="1"/>
  <c r="A74" i="459" s="1"/>
  <c r="A75" i="459" s="1"/>
  <c r="A76" i="459" s="1"/>
  <c r="A77" i="459" s="1"/>
  <c r="A78" i="459" s="1"/>
  <c r="A79" i="459" s="1"/>
  <c r="A80" i="459" s="1"/>
  <c r="A81" i="459" s="1"/>
  <c r="A82" i="459" s="1"/>
  <c r="A83" i="459" s="1"/>
  <c r="A84" i="459" s="1"/>
  <c r="A85" i="459" s="1"/>
  <c r="A86" i="459" s="1"/>
  <c r="A87" i="459" s="1"/>
  <c r="A88" i="459" s="1"/>
  <c r="A89" i="459" s="1"/>
  <c r="A90" i="459" s="1"/>
  <c r="A91" i="459" s="1"/>
  <c r="A92" i="459" s="1"/>
  <c r="A93" i="459" s="1"/>
  <c r="A94" i="459" s="1"/>
  <c r="A95" i="459" s="1"/>
  <c r="A96" i="459" s="1"/>
  <c r="A97" i="459" s="1"/>
  <c r="A98" i="459" s="1"/>
  <c r="A99" i="459" s="1"/>
  <c r="A100" i="459" s="1"/>
  <c r="A101" i="459" s="1"/>
  <c r="A102" i="459" s="1"/>
  <c r="A103" i="459" s="1"/>
  <c r="A104" i="459" s="1"/>
  <c r="A105" i="459" s="1"/>
  <c r="A106" i="459" s="1"/>
  <c r="A107" i="459" s="1"/>
  <c r="A108" i="459" s="1"/>
  <c r="A109" i="459" s="1"/>
  <c r="A110" i="459" s="1"/>
  <c r="A111" i="459" s="1"/>
  <c r="A112" i="459" s="1"/>
  <c r="A113" i="459" s="1"/>
  <c r="A114" i="459" s="1"/>
  <c r="A115" i="459" s="1"/>
  <c r="A116" i="459" s="1"/>
  <c r="D117" i="459" l="1"/>
  <c r="G117" i="459" l="1"/>
  <c r="A117" i="459" l="1"/>
  <c r="J117" i="459" l="1"/>
  <c r="P10" i="12"/>
  <c r="H117" i="459"/>
  <c r="K117" i="459" l="1"/>
  <c r="O117" i="459" l="1"/>
  <c r="O6" i="469" s="1"/>
  <c r="A6" i="457"/>
  <c r="A7" i="457" l="1"/>
  <c r="A8" i="457" s="1"/>
  <c r="A9" i="457" s="1"/>
  <c r="A10" i="457" s="1"/>
  <c r="A11" i="457" s="1"/>
  <c r="A12" i="457" s="1"/>
  <c r="A13" i="457" s="1"/>
  <c r="A14" i="457" s="1"/>
  <c r="A15" i="457" s="1"/>
  <c r="A16" i="457" s="1"/>
  <c r="A17" i="457" s="1"/>
  <c r="A18" i="457" s="1"/>
  <c r="A19" i="457" s="1"/>
  <c r="A20" i="457" s="1"/>
  <c r="A21" i="457" s="1"/>
  <c r="A22" i="457" s="1"/>
  <c r="A23" i="457" s="1"/>
  <c r="A24" i="457" s="1"/>
  <c r="A25" i="457" s="1"/>
  <c r="A26" i="457" s="1"/>
  <c r="A27" i="457" s="1"/>
  <c r="A28" i="457" s="1"/>
  <c r="A29" i="457" s="1"/>
  <c r="A30" i="457" s="1"/>
  <c r="A31" i="457" s="1"/>
  <c r="A32" i="457" s="1"/>
  <c r="A33" i="457" s="1"/>
  <c r="A34" i="457" s="1"/>
  <c r="A35" i="457" s="1"/>
  <c r="A36" i="457" s="1"/>
  <c r="A37" i="457" s="1"/>
  <c r="A38" i="457" s="1"/>
  <c r="A39" i="457" s="1"/>
  <c r="A40" i="457" s="1"/>
  <c r="A41" i="457" s="1"/>
  <c r="A42" i="457" s="1"/>
  <c r="A43" i="457" s="1"/>
  <c r="A44" i="457" s="1"/>
  <c r="A45" i="457" s="1"/>
  <c r="A46" i="457" s="1"/>
  <c r="A47" i="457" s="1"/>
  <c r="A48" i="457" s="1"/>
  <c r="A49" i="457" s="1"/>
  <c r="A50" i="457" s="1"/>
  <c r="A51" i="457" s="1"/>
  <c r="A52" i="457" s="1"/>
  <c r="A53" i="457" s="1"/>
  <c r="A54" i="457" s="1"/>
  <c r="A55" i="457" s="1"/>
  <c r="A56" i="457" s="1"/>
  <c r="A57" i="457" s="1"/>
  <c r="A58" i="457" s="1"/>
  <c r="A59" i="457" s="1"/>
  <c r="A60" i="457" s="1"/>
  <c r="A61" i="457" s="1"/>
  <c r="A62" i="457" s="1"/>
  <c r="A63" i="457" s="1"/>
  <c r="A64" i="457" s="1"/>
  <c r="A65" i="457" s="1"/>
  <c r="A66" i="457" s="1"/>
  <c r="A67" i="457" s="1"/>
  <c r="A68" i="457" s="1"/>
  <c r="A69" i="457" s="1"/>
  <c r="A70" i="457" s="1"/>
  <c r="A71" i="457" s="1"/>
  <c r="A72" i="457" s="1"/>
  <c r="A73" i="457" s="1"/>
  <c r="A74" i="457" s="1"/>
  <c r="A75" i="457" s="1"/>
  <c r="A76" i="457" s="1"/>
  <c r="A77" i="457" s="1"/>
  <c r="A78" i="457" s="1"/>
  <c r="A79" i="457" s="1"/>
  <c r="A80" i="457" s="1"/>
  <c r="A81" i="457" s="1"/>
  <c r="A82" i="457" s="1"/>
  <c r="A83" i="457" s="1"/>
  <c r="A84" i="457" s="1"/>
  <c r="A85" i="457" s="1"/>
  <c r="A86" i="457" s="1"/>
  <c r="A87" i="457" s="1"/>
  <c r="A88" i="457" s="1"/>
  <c r="A89" i="457" s="1"/>
  <c r="A90" i="457" s="1"/>
  <c r="A91" i="457" s="1"/>
  <c r="A92" i="457" s="1"/>
  <c r="A93" i="457" s="1"/>
  <c r="A94" i="457" s="1"/>
  <c r="A95" i="457" s="1"/>
  <c r="A96" i="457" s="1"/>
  <c r="A97" i="457" s="1"/>
  <c r="A98" i="457" s="1"/>
  <c r="A99" i="457" s="1"/>
  <c r="A100" i="457" s="1"/>
  <c r="A101" i="457" s="1"/>
  <c r="A102" i="457" s="1"/>
  <c r="A103" i="457" s="1"/>
  <c r="A104" i="457" s="1"/>
  <c r="A105" i="457" s="1"/>
  <c r="A106" i="457" s="1"/>
  <c r="A107" i="457" s="1"/>
  <c r="A108" i="457" s="1"/>
  <c r="A109" i="457" s="1"/>
  <c r="A110" i="457" s="1"/>
  <c r="A111" i="457" s="1"/>
  <c r="A112" i="457" s="1"/>
  <c r="D121" i="457"/>
  <c r="P121" i="457"/>
  <c r="A113" i="457" l="1"/>
  <c r="A114" i="457" s="1"/>
  <c r="A115" i="457" s="1"/>
  <c r="A116" i="457" s="1"/>
  <c r="A117" i="457" s="1"/>
  <c r="A118" i="457" s="1"/>
  <c r="A119" i="457" s="1"/>
  <c r="A120" i="457" s="1"/>
  <c r="O5" i="469"/>
  <c r="P5" i="469" s="1"/>
  <c r="G121" i="457"/>
  <c r="F121" i="457"/>
  <c r="A121" i="457" l="1"/>
  <c r="P6" i="469"/>
  <c r="H121" i="457" l="1"/>
  <c r="J121" i="457"/>
  <c r="K121" i="457" l="1"/>
  <c r="L121" i="457" l="1"/>
  <c r="M121" i="457"/>
  <c r="A54" i="456" l="1"/>
  <c r="P8" i="12" l="1"/>
  <c r="A6" i="447" l="1"/>
  <c r="A7" i="447" s="1"/>
  <c r="I16" i="446"/>
  <c r="E16" i="446"/>
  <c r="D16" i="446"/>
  <c r="A6" i="446"/>
  <c r="A7" i="446" s="1"/>
  <c r="A8" i="446" s="1"/>
  <c r="A9" i="446" s="1"/>
  <c r="A10" i="446" s="1"/>
  <c r="A11" i="446" s="1"/>
  <c r="A12" i="446" s="1"/>
  <c r="A13" i="446" s="1"/>
  <c r="A14" i="446" s="1"/>
  <c r="A15" i="446" s="1"/>
  <c r="O13" i="469" l="1"/>
  <c r="P13" i="469" s="1"/>
  <c r="A8" i="447"/>
  <c r="A9" i="447" s="1"/>
  <c r="A10" i="447" s="1"/>
  <c r="A11" i="447" s="1"/>
  <c r="A12" i="447" s="1"/>
  <c r="A13" i="447" s="1"/>
  <c r="F16" i="446"/>
  <c r="A16" i="446"/>
  <c r="P9" i="12" l="1"/>
  <c r="A92" i="446"/>
  <c r="A95" i="446" s="1"/>
  <c r="P16" i="12"/>
  <c r="A14" i="447" l="1"/>
  <c r="P17" i="12" s="1"/>
  <c r="A90" i="447" l="1"/>
  <c r="A93" i="447" s="1"/>
  <c r="D14" i="40" l="1"/>
  <c r="H10" i="61" l="1"/>
  <c r="H17" i="61" l="1"/>
  <c r="H20" i="61"/>
  <c r="H15" i="61"/>
  <c r="H12" i="61"/>
  <c r="H16" i="61"/>
  <c r="H14" i="61"/>
  <c r="H19" i="61"/>
  <c r="H21" i="61"/>
  <c r="H9" i="61"/>
  <c r="H18" i="61"/>
  <c r="H8" i="61"/>
  <c r="H22" i="61" l="1"/>
  <c r="G16" i="446" l="1"/>
  <c r="H16" i="446" l="1"/>
  <c r="J16" i="446" l="1"/>
  <c r="K16" i="446"/>
  <c r="L16" i="446" l="1"/>
  <c r="M16" i="446"/>
  <c r="O8" i="469" l="1"/>
  <c r="P8" i="469" s="1"/>
  <c r="K18" i="467" l="1"/>
  <c r="A18" i="467"/>
  <c r="O11" i="469"/>
  <c r="P11" i="469" s="1"/>
  <c r="A95" i="467" l="1"/>
  <c r="A98" i="467" s="1"/>
  <c r="P15" i="12"/>
  <c r="J9" i="42" l="1"/>
  <c r="J12" i="42"/>
  <c r="J17" i="42"/>
  <c r="J15" i="42"/>
  <c r="J8" i="42"/>
  <c r="J10" i="42"/>
  <c r="J11" i="42"/>
  <c r="J13" i="42"/>
  <c r="J16" i="42"/>
  <c r="J14" i="42"/>
  <c r="J18" i="42" l="1"/>
  <c r="O10" i="469"/>
  <c r="P10" i="469" s="1"/>
  <c r="O14" i="469" l="1"/>
  <c r="P14" i="469" s="1"/>
  <c r="L117" i="459" l="1"/>
  <c r="P14" i="12" l="1"/>
  <c r="P18" i="12" s="1"/>
  <c r="A75" i="466"/>
  <c r="A78" i="466" s="1"/>
  <c r="F117" i="459" l="1"/>
  <c r="E117" i="459"/>
</calcChain>
</file>

<file path=xl/sharedStrings.xml><?xml version="1.0" encoding="utf-8"?>
<sst xmlns="http://schemas.openxmlformats.org/spreadsheetml/2006/main" count="1735" uniqueCount="1030">
  <si>
    <t>מס' סידורי</t>
  </si>
  <si>
    <t>מס' תב"ר</t>
  </si>
  <si>
    <t>שם תב"ר</t>
  </si>
  <si>
    <t>אומדן כולל לפרוקט</t>
  </si>
  <si>
    <t>אומדן מאושר במועצה</t>
  </si>
  <si>
    <t>תוספת לאומדן לאישור המועצה</t>
  </si>
  <si>
    <t>סה"כ ביצוע</t>
  </si>
  <si>
    <t>קרן עבודות פיתוח</t>
  </si>
  <si>
    <t>קרן עודפי תקציב רגיל</t>
  </si>
  <si>
    <t>קרן רכוש</t>
  </si>
  <si>
    <t>תכנון מתחם הר' 2200</t>
  </si>
  <si>
    <t>תב"עות קטנות</t>
  </si>
  <si>
    <t>תמ"א 38</t>
  </si>
  <si>
    <t>תכנון פרויקטים פינוי בינוי</t>
  </si>
  <si>
    <t>מתחם הבריגדה מתחם הר' 1960</t>
  </si>
  <si>
    <t>מחלף הרב מכר</t>
  </si>
  <si>
    <t>פיתוח מתחם אלוני ים הר' 2030</t>
  </si>
  <si>
    <t>פיתוח מתחם "מרינה לי"</t>
  </si>
  <si>
    <t>יעודי קרקע -מפת בסיס</t>
  </si>
  <si>
    <t>עבודות ניקוז בעיר</t>
  </si>
  <si>
    <t>עבודות פיתוח ותשתיות קטנות</t>
  </si>
  <si>
    <t>פרויקטים תחבורתיים בעיר</t>
  </si>
  <si>
    <t>תכנונים כלליים</t>
  </si>
  <si>
    <t>מתחם נוף ים פיתוח</t>
  </si>
  <si>
    <t>ליווי תשתיות לאומיות</t>
  </si>
  <si>
    <t>הוצאות בקשר עם תביעות סעיף 197</t>
  </si>
  <si>
    <t>תכנון ייעוץ הנדסי "סל"</t>
  </si>
  <si>
    <t>שיפוץ מבני דת ציבוריים</t>
  </si>
  <si>
    <t>עבודות שונות בפארק הרצליה</t>
  </si>
  <si>
    <t>שדרוג מקלטים ציבוריים</t>
  </si>
  <si>
    <t>גידור שיפוץ גדרות מ.ספורט</t>
  </si>
  <si>
    <t>הצטידות כיתות חדשות בי"ס</t>
  </si>
  <si>
    <t>מדידות נכסים לחיוב היטלי פיתוח</t>
  </si>
  <si>
    <t>בדיקות חיוב להיטלי פיתוח</t>
  </si>
  <si>
    <t>הפרשה בגין תביעות תלויות</t>
  </si>
  <si>
    <t>הלוואה לטובת אוצר המדינה</t>
  </si>
  <si>
    <t>יער עירוני וגינות קהילתיות</t>
  </si>
  <si>
    <t>הטמעת עקרונות הקיימות בחינוך</t>
  </si>
  <si>
    <t>שדרוג מערכות הליבה</t>
  </si>
  <si>
    <t>שיפוץ דירות עמידר</t>
  </si>
  <si>
    <t>חזיתות בתים שיפוץ</t>
  </si>
  <si>
    <t>פצוי והפקעה ב-6525/6 הר' 1704</t>
  </si>
  <si>
    <t>בית הרמלין-חלקה 92-גוש 6592</t>
  </si>
  <si>
    <t>עלויות רכישת מקרקעין</t>
  </si>
  <si>
    <t>פיצויי הפקעה הר'1941 פארק הבאסה</t>
  </si>
  <si>
    <t>הקמת גינות לכלבים</t>
  </si>
  <si>
    <t>סככות הצללה לגני משחקים</t>
  </si>
  <si>
    <t>נטיעת עצים ברחבי העיר</t>
  </si>
  <si>
    <t>סקר עצים מסוכנים ברחבי העיר</t>
  </si>
  <si>
    <t>בית העלמין החדש</t>
  </si>
  <si>
    <t>עבודות פיתוח קטנות</t>
  </si>
  <si>
    <t>מתחם זרובבל</t>
  </si>
  <si>
    <t>תב"ע חוף הים</t>
  </si>
  <si>
    <t>אחרים</t>
  </si>
  <si>
    <t>חופים</t>
  </si>
  <si>
    <t>איכות הסביבה</t>
  </si>
  <si>
    <t>מרכיבי העלות</t>
  </si>
  <si>
    <t>מקורות מימון לפרויקט</t>
  </si>
  <si>
    <t>אומדן כולל לפרויקט</t>
  </si>
  <si>
    <t>תוספת לאומדן  לאישור מועצה</t>
  </si>
  <si>
    <t>החברה לפיתוח התיירות</t>
  </si>
  <si>
    <t>סה"כ</t>
  </si>
  <si>
    <t>פיתוח מתחם המכללות הר' 1920/1</t>
  </si>
  <si>
    <t>החברה לפיתוח התיירות הרצליה</t>
  </si>
  <si>
    <t>שיפוץ ובינוי נכסים עירוניים כולל תשתיות</t>
  </si>
  <si>
    <t>מתנ"ס נווה ישראל</t>
  </si>
  <si>
    <t>פיתוח מתחם הר' 1903</t>
  </si>
  <si>
    <t>שימור אתרים</t>
  </si>
  <si>
    <t xml:space="preserve">פינוי בינוי צומת כדורי </t>
  </si>
  <si>
    <t>פיתוח גליל ים ב'</t>
  </si>
  <si>
    <t>עבודות הרחבה התאמה איצטדיון</t>
  </si>
  <si>
    <t>שיפוץ ותוספת בניה בי"ס בר אילן</t>
  </si>
  <si>
    <t>שיפוץ בי"ס מפתן ארז</t>
  </si>
  <si>
    <t>התקנת מעלית בי"ס שז"ר</t>
  </si>
  <si>
    <t>מע. תאורה LED ברחבי העיר</t>
  </si>
  <si>
    <t>הצטיידות גנ"י חדשים ח"ר,ח"מ</t>
  </si>
  <si>
    <t>תוכנית שיווק והפרדת פסולת</t>
  </si>
  <si>
    <t>פרויקט תכסיות וניתוח מרחבי</t>
  </si>
  <si>
    <t>נגישות לאנשים עם מוגבלויות</t>
  </si>
  <si>
    <t>התאמות נגישות מוסדות חינוך</t>
  </si>
  <si>
    <t>שילוט ברחבי העיר</t>
  </si>
  <si>
    <t>גשר הולכי רגל מעל שבעת הכוכבים</t>
  </si>
  <si>
    <t xml:space="preserve">שיפוצים שונים מוס"ח </t>
  </si>
  <si>
    <t>בניית בי"ס ברחוב משה (ירוק)</t>
  </si>
  <si>
    <t>ציפוי מגרשי ספורט</t>
  </si>
  <si>
    <t>בניה עצמית ליד המתחם הבינתחומי</t>
  </si>
  <si>
    <t>ü</t>
  </si>
  <si>
    <t>3.6</t>
  </si>
  <si>
    <t>קרנות הרשות - צפי תנועה באלפי ₪</t>
  </si>
  <si>
    <t>תאור</t>
  </si>
  <si>
    <t>מקורות</t>
  </si>
  <si>
    <t>יתרה צפויה 1.1</t>
  </si>
  <si>
    <t xml:space="preserve">היטלי השבחה ופיתוח שנה שוטפת </t>
  </si>
  <si>
    <t xml:space="preserve">העמקת גביה מהיטלי פיתוח שנה שוטפת </t>
  </si>
  <si>
    <t>סה"כ מקורות</t>
  </si>
  <si>
    <t>שימושים</t>
  </si>
  <si>
    <t>השתתפות בשכ"ע הנדסה לפיתוח ותכנון</t>
  </si>
  <si>
    <t>מימון תקציב בלתי רגיל</t>
  </si>
  <si>
    <t>סה"כ שימושים</t>
  </si>
  <si>
    <t>1.</t>
  </si>
  <si>
    <t>מבוא</t>
  </si>
  <si>
    <t xml:space="preserve">רקע : </t>
  </si>
  <si>
    <t xml:space="preserve">התקציב הבלתי רגיל (תב"ר) מהווה מסגרת תקציבית שנועדה בעיקר לביצוע פרויקטים  של עבודות  </t>
  </si>
  <si>
    <t>מקורות המימון לתב"ר הינם :</t>
  </si>
  <si>
    <t xml:space="preserve">מקורות עצמיים של הרשות הכוללים היטלי השבחה , היטלי פיתוח , העברות מתקציב רגיל, </t>
  </si>
  <si>
    <t>תרומות, מימוש נכסים.</t>
  </si>
  <si>
    <t>הלוואות לזמן ארוך.</t>
  </si>
  <si>
    <t xml:space="preserve">אישור התקציב הבלתי רגיל : </t>
  </si>
  <si>
    <t xml:space="preserve">על פי הוראות משרד הפנים ,לכל פרויקט יש לקבוע את היקף ההשקעה ומקורות המימון. </t>
  </si>
  <si>
    <t>ב – 16.3.2014 הכריז משרד הפנים על עיריית הרצליה כעל עירייה איתנה.</t>
  </si>
  <si>
    <t>חברי וועדת הכספים/מועצת העיר מתבקשים לאשר בזאת :</t>
  </si>
  <si>
    <t xml:space="preserve">באלפי ₪ </t>
  </si>
  <si>
    <t>מתוך אומדן כולל של הפרויקטים בסכום של</t>
  </si>
  <si>
    <t>2.</t>
  </si>
  <si>
    <t>מקורות המימון באלפי ₪ היו כדלקמן -</t>
  </si>
  <si>
    <t>משרדי ממשלה ואחרים</t>
  </si>
  <si>
    <t>סה"כ תקציב</t>
  </si>
  <si>
    <t xml:space="preserve">משרדי ממשלה ואחרים </t>
  </si>
  <si>
    <t>אחוז ביצוע</t>
  </si>
  <si>
    <t xml:space="preserve">סה"כ </t>
  </si>
  <si>
    <t>הצעת התקציב הבלתי רגיל מסתכמת בהשקעה של</t>
  </si>
  <si>
    <t>3.</t>
  </si>
  <si>
    <t>שם פרק</t>
  </si>
  <si>
    <t>החברה לפיתוח הרצליה</t>
  </si>
  <si>
    <t>אומדן מקורות המימון  באלפי ₪  מפורט להלן -</t>
  </si>
  <si>
    <t>מקור</t>
  </si>
  <si>
    <t>קרן לעבודות פיתוח</t>
  </si>
  <si>
    <t>סה"כ משרדי ממשלה ואחרים</t>
  </si>
  <si>
    <t>סעיף מימון משרדי ממשלה ואחרים מפורט בטבלה להלן – באלפי ₪ (*)</t>
  </si>
  <si>
    <t>משרד התחבורה</t>
  </si>
  <si>
    <t>משרד החינוך</t>
  </si>
  <si>
    <t>משרד הבינוי והשיכון</t>
  </si>
  <si>
    <t>מפעל הפייס</t>
  </si>
  <si>
    <t>הכנסות בעד עבודות</t>
  </si>
  <si>
    <t>(*)</t>
  </si>
  <si>
    <t xml:space="preserve"> תקצוב הפרויקטים נשוא מימון משרדי ממשלה ואחרים כמפורט לעיל מותנה בקבלת מסמך </t>
  </si>
  <si>
    <t>התחייבות כספית חתום על ידי מורשי חתימה של הגורם המממן.</t>
  </si>
  <si>
    <t>פרויקטים בביצוע החברה לפיתוח</t>
  </si>
  <si>
    <t xml:space="preserve">בהתאם לתוספת להסכם מסגרת לביצוע פרויקטים הנדסיים בין העירייה לחברה לפיתוח הרצליה </t>
  </si>
  <si>
    <t xml:space="preserve">מיום 10.4.2005, יש לאשר במועצת העיר את ביצוע הפרויקטים  שהיקפם עולה על ערך הסף.  </t>
  </si>
  <si>
    <t>מקורות מימון אחרים - פרוט</t>
  </si>
  <si>
    <t>אגף/מחלקה</t>
  </si>
  <si>
    <t>המשרד להגנת הסביבה</t>
  </si>
  <si>
    <t xml:space="preserve">הכנסות בעד עבודות </t>
  </si>
  <si>
    <t xml:space="preserve">החברה לפיתוח הרצליה </t>
  </si>
  <si>
    <t>רשות  מקרקעי ישראל</t>
  </si>
  <si>
    <t>תוכן</t>
  </si>
  <si>
    <t>עמודים</t>
  </si>
  <si>
    <t>ריכוזים ודברי הסבר</t>
  </si>
  <si>
    <t>נכסים ציבוריים</t>
  </si>
  <si>
    <t>נכסים</t>
  </si>
  <si>
    <t>תכנון בנין עיר</t>
  </si>
  <si>
    <t>מינהל כללי</t>
  </si>
  <si>
    <t>שרותים עירוניים שונים</t>
  </si>
  <si>
    <t>מבני דת ציבוריים</t>
  </si>
  <si>
    <t>קרן ייעודית</t>
  </si>
  <si>
    <t>סמטת ניסנוב</t>
  </si>
  <si>
    <t xml:space="preserve">החברה לפיתוח התיירות הרצליה     </t>
  </si>
  <si>
    <t xml:space="preserve">אגף תקשוב ומערכות מידע     </t>
  </si>
  <si>
    <t>מקורות מימון לפרויקטים :</t>
  </si>
  <si>
    <t>מקורות מימון</t>
  </si>
  <si>
    <t>סכום</t>
  </si>
  <si>
    <t>אחוז</t>
  </si>
  <si>
    <t>פרויקט</t>
  </si>
  <si>
    <t>החברה לפיתוח התיירות בהרצליה</t>
  </si>
  <si>
    <t>וסכומי התקציב, הנדרש, אם בכלל, אינם ידועים מראש ותלויים לעיתים בהליכים משפטיים.</t>
  </si>
  <si>
    <t>אגף תקשוב  ומערכות מידע</t>
  </si>
  <si>
    <t>תיכון ראשונים</t>
  </si>
  <si>
    <t>ריכוז לפי פרקים</t>
  </si>
  <si>
    <t>העברה מעודפי תקציב רגיל שנים קודמות</t>
  </si>
  <si>
    <t xml:space="preserve">התקנת מערך שליטה ובקרה מצלמות מוסדות חינוך ומבני ציבור, פריסת תשתיות </t>
  </si>
  <si>
    <t>פרק</t>
  </si>
  <si>
    <t>פרויקטים לביצוע ע"י החברה לפיתוח הרצליה</t>
  </si>
  <si>
    <t>מדידת נכסים בעת ביצוע עב' פיתוח לצורך חיוב הנכסים עפ"י שטחם בפועל.</t>
  </si>
  <si>
    <t>בדיקת תשלומי היטלי פיתוח בגין נכסים בעת ביצוע עב' פיתוח.</t>
  </si>
  <si>
    <t>עלויות כלליות בקשר עם רכישת מקרקעין.</t>
  </si>
  <si>
    <t>תאור הפרויקט</t>
  </si>
  <si>
    <t>סל עבודות ניקוז ברחבי העיר .</t>
  </si>
  <si>
    <t>שדרות ה - 93 הבאר</t>
  </si>
  <si>
    <t>רחוב הפרטיזנים</t>
  </si>
  <si>
    <t>הר מירון בר כוכבא הר' 2266</t>
  </si>
  <si>
    <t>ביצוע הריסות עפ"י צווים</t>
  </si>
  <si>
    <t>תוכנית מתאר איזור התעסוקה הר/2440</t>
  </si>
  <si>
    <t>שביל מתחם העצמאות הרב גורן הבנים</t>
  </si>
  <si>
    <t>עבודות פיתוח מערך שבילים בין הרחובות העצמאות הרב גורן ורחוב הבנים.</t>
  </si>
  <si>
    <t>סל עבודות קטנות עפ"י דרישה.</t>
  </si>
  <si>
    <t>גנ"י מרכז ויצמן תמר תאנה</t>
  </si>
  <si>
    <t>בית ספר בן גוריון</t>
  </si>
  <si>
    <t>סינמטק בבנין עיריה חדש</t>
  </si>
  <si>
    <t>גן 3 כיתות 402 גליל ים ב'(כולל חניון)</t>
  </si>
  <si>
    <t>בית ספר יסודי 18 כיתות מגרש 304 גלילי ים א'</t>
  </si>
  <si>
    <t>שדרוג כבישים מדרכות תשתיות</t>
  </si>
  <si>
    <t>תוספת כיתות /חדרי ספח ברנדיס</t>
  </si>
  <si>
    <t>נגישות אקוסטית מ.החינוך 2017</t>
  </si>
  <si>
    <t>מרחבי למידה</t>
  </si>
  <si>
    <t xml:space="preserve">שיקום שדרוג,הקמה ונגישות גינות ציבוריות </t>
  </si>
  <si>
    <t>ספורטק חידוש מתחם מתקני משחק</t>
  </si>
  <si>
    <t>תחנת הצלה חוף הכוכבים 2017</t>
  </si>
  <si>
    <t xml:space="preserve">תשתיות פס רחב מוס"ח </t>
  </si>
  <si>
    <t>פיצויי הפקעה הר' 1940 6664/105</t>
  </si>
  <si>
    <t>פיצויי הפקעה בגוש 6525/6 הר/ 1704. טרם שולמו הפיצויים ליתרת בעלי המקרקעין.</t>
  </si>
  <si>
    <t>פרויקט בניה עצמית בו לעיריה 3 יח"ד בבית מגורים משותף.</t>
  </si>
  <si>
    <t>אגף  נכסים וביטוח</t>
  </si>
  <si>
    <t>מספר פרויקטים</t>
  </si>
  <si>
    <t>תוכנית הצטיידות  מיחשוב מוס"ח</t>
  </si>
  <si>
    <t>אגף תקשוב ומע. מידע</t>
  </si>
  <si>
    <t>אגף נכסים וביטוח</t>
  </si>
  <si>
    <t>אגף תקשוב ומערכות מידע</t>
  </si>
  <si>
    <t>סל הוצאות בקשר עם תביעות סעיף 197.</t>
  </si>
  <si>
    <t>הפרשה לתביעות תלויות בעקבות הנחיית אגף הביקורת של משה"פ במסגרת הדוחות הכספיים.</t>
  </si>
  <si>
    <t>במסגרת סיכום עקרונות בין משרד האוצר לשלטון המקומי  מ - 12.5.2013.</t>
  </si>
  <si>
    <t>טרם הסתיים הליך רישום הנכס ע"ש העיריה בפנקסי הרישום.</t>
  </si>
  <si>
    <t>תשלום פיצויי הפקעה בקשר עם תוכנית  הר' 1940 6664/105.</t>
  </si>
  <si>
    <t>הכנת תוכנית לצרכי רישום מתחם מלון דניאל.</t>
  </si>
  <si>
    <t>שדרוג תשתיות אינטרנט במוס"ח.</t>
  </si>
  <si>
    <t xml:space="preserve">מינהל  הנדסה </t>
  </si>
  <si>
    <t>מינהל הנדסה</t>
  </si>
  <si>
    <t>סל עבודות פיתוח קטנות מזדמנות הנדרשות במהלך השנה.</t>
  </si>
  <si>
    <t>הארכת דרך ירושלים והתחברות אליה</t>
  </si>
  <si>
    <t>צומת הבריגדה היהודית -מנחם בגין- בטיחות</t>
  </si>
  <si>
    <t>הקמת בריכה ומרכז לאומנויות לחימה</t>
  </si>
  <si>
    <t>פיתוח מתחם מתנ"ס נווה עמל ומגרשי טניס</t>
  </si>
  <si>
    <t>הקמה שיפוץ רצפות פרקט אולמות ספורט</t>
  </si>
  <si>
    <t>עבודות התאמה לתקן חדש מגרשי ספורט</t>
  </si>
  <si>
    <t>פריסת תשתיות תקשורת ברחבי העיר ומוס"ח</t>
  </si>
  <si>
    <t>הכנת תצ"ר רישום זכויות תבע 574א</t>
  </si>
  <si>
    <t>מינהל כללי (61)</t>
  </si>
  <si>
    <t>תכנון ובנין עיר (73)</t>
  </si>
  <si>
    <t>נכסים ציבוריים (74)</t>
  </si>
  <si>
    <t>חופים (747)</t>
  </si>
  <si>
    <t>חינוך (81)</t>
  </si>
  <si>
    <t>מבני דת ציבוריים (85)</t>
  </si>
  <si>
    <t>איכות הסביבה (87)</t>
  </si>
  <si>
    <t>מס' פרק</t>
  </si>
  <si>
    <t>רווחה (84)</t>
  </si>
  <si>
    <t>נכסים (93)</t>
  </si>
  <si>
    <t>תשלומים בלתי רגילים (99)</t>
  </si>
  <si>
    <t>טיפול במרחב ציבורי (848)</t>
  </si>
  <si>
    <t>טיפול במרחב ציבורי</t>
  </si>
  <si>
    <t xml:space="preserve">ראה פרוט נוסף בעמוד 15 </t>
  </si>
  <si>
    <t xml:space="preserve">אגף נכסים וביטוח </t>
  </si>
  <si>
    <t xml:space="preserve">אגף תקשוב ומערכות מידע </t>
  </si>
  <si>
    <t xml:space="preserve">אגף נכסים וביטוח         </t>
  </si>
  <si>
    <t>מרבית הפרויקטים של האגף הינם פיצויי הפקעה. פרויקטים אלו נמשכים זמן רב</t>
  </si>
  <si>
    <t>אוצר הצמחים ,הראשונים ואבן אודם</t>
  </si>
  <si>
    <t>סקר חריגות בניה ברחבי העיר</t>
  </si>
  <si>
    <r>
      <t>מערכת כבישים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  באזור תעשייה מערבי </t>
    </r>
  </si>
  <si>
    <t>עבודות נגישות לאנשים עם מוגבלויות, מדידות נכסים ובדיקות נכסים לצורך גביית היטלי פיתוח,</t>
  </si>
  <si>
    <t xml:space="preserve">חינוך </t>
  </si>
  <si>
    <t xml:space="preserve">תרבות וספורט </t>
  </si>
  <si>
    <t xml:space="preserve">רווחה </t>
  </si>
  <si>
    <r>
      <t xml:space="preserve">שיפוץ מבני </t>
    </r>
    <r>
      <rPr>
        <sz val="11"/>
        <rFont val="David"/>
        <family val="2"/>
      </rPr>
      <t xml:space="preserve"> תרבות ונוער </t>
    </r>
  </si>
  <si>
    <t>הגנה על מצוקי הים</t>
  </si>
  <si>
    <t>רכישת רכבים</t>
  </si>
  <si>
    <t>פיתוח מתחם גליל ים הר' 1985 א'</t>
  </si>
  <si>
    <r>
      <t>פארק גליל ים</t>
    </r>
    <r>
      <rPr>
        <b/>
        <sz val="11"/>
        <rFont val="David"/>
        <family val="2"/>
      </rPr>
      <t xml:space="preserve"> </t>
    </r>
  </si>
  <si>
    <r>
      <t>קיריית החינוך ( מגרש 406)-</t>
    </r>
    <r>
      <rPr>
        <sz val="11"/>
        <rFont val="David"/>
        <family val="2"/>
      </rPr>
      <t>ספריה, מרכז קהילתי</t>
    </r>
    <r>
      <rPr>
        <b/>
        <sz val="11"/>
        <rFont val="David"/>
        <family val="2"/>
      </rPr>
      <t xml:space="preserve"> </t>
    </r>
  </si>
  <si>
    <t>מתחם בזק</t>
  </si>
  <si>
    <t>בית ספר בן צבי</t>
  </si>
  <si>
    <t>מימון מ. החינוך. ממתין לתקבול סופי.</t>
  </si>
  <si>
    <t xml:space="preserve">עיצוב חדשני של כיתות האם </t>
  </si>
  <si>
    <t>נטיעת עצים ברחבי העיר לרבות פתיחת ריצוף קיים במדרכה,  והתקנת מגן סביב העץ במקרה הצורך. בהמשך להצעת החוק בנושא הצללת המרחב הציבורי, יאותרו שטחים נוספים לנטיעת עצים ברחבי העיר.</t>
  </si>
  <si>
    <t>שדרוג רחוב בן גוריון</t>
  </si>
  <si>
    <t>הקמת סככות המתנה לאוטובוס כולל תשתיות</t>
  </si>
  <si>
    <t>קידום ושימור הטבע העירוני בעיר</t>
  </si>
  <si>
    <r>
      <t>פיתוח חופי רחצה</t>
    </r>
    <r>
      <rPr>
        <strike/>
        <sz val="11"/>
        <rFont val="David"/>
        <family val="2"/>
      </rPr>
      <t/>
    </r>
  </si>
  <si>
    <t>סקר תשתיות קיימות</t>
  </si>
  <si>
    <t>תיקון ליקויים סקר כיבוי אש מוס"ח  ועיריה</t>
  </si>
  <si>
    <t>תוכנת ניהול ותאום תשתיות</t>
  </si>
  <si>
    <r>
      <t>שטח 408 גליל ים ב'</t>
    </r>
    <r>
      <rPr>
        <sz val="11"/>
        <rFont val="David"/>
        <family val="2"/>
      </rPr>
      <t>-גנ"י, בי"ס, ספריה</t>
    </r>
    <r>
      <rPr>
        <b/>
        <sz val="11"/>
        <rFont val="David"/>
        <family val="2"/>
      </rPr>
      <t xml:space="preserve"> </t>
    </r>
  </si>
  <si>
    <t xml:space="preserve">מס' תב"ר </t>
  </si>
  <si>
    <t>שיפוץ חזיתות בתים כולל: פיתוח חצרות, חדרי מדרגות, מעלית (רכוש משותף). בשיתוף האגודה לתרבות הדיור.</t>
  </si>
  <si>
    <t xml:space="preserve">תכנון וביצוע  תוכנית אב לשבילי אופניים </t>
  </si>
  <si>
    <t xml:space="preserve">בניית אתר הנדסי לתשתיות וסנכרון בין עבודות התשתית השונות ברחבי העיר. </t>
  </si>
  <si>
    <t xml:space="preserve">ב – 10.2.2014 אושר במליאת הכנסת חוק רשויות איתנות על פיו ניתנו לרשויות איתנות המתנהלות </t>
  </si>
  <si>
    <t xml:space="preserve">בהתאם לקריטריונים שנקבעו , הקלות מבחינת האסדרה של משרד הפנים , בין היתר בתחום התקציב. </t>
  </si>
  <si>
    <t>לתקופה של שנת תקציב.</t>
  </si>
  <si>
    <t xml:space="preserve">פיתוח ותשתיות, שיפוץ ובניה , בהיקף תקציבי נכבד המבוצעות במשך תקופה ארוכה ואינם מוגבלים </t>
  </si>
  <si>
    <t>גנ"י דוד השמעוני</t>
  </si>
  <si>
    <t>ליווי פרויקטים פינוי בינוי</t>
  </si>
  <si>
    <t>תכנון שב"צ דן שומרון בי"ס על יסודי</t>
  </si>
  <si>
    <t>נגישות אקוסטית 2019 מ. החינוך</t>
  </si>
  <si>
    <r>
      <t xml:space="preserve">מסמכי מדיניות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ותוכניות אסטרטגיות</t>
    </r>
    <r>
      <rPr>
        <sz val="11"/>
        <rFont val="David"/>
        <family val="2"/>
        <charset val="177"/>
      </rPr>
      <t xml:space="preserve"> להתחדשות עירונית בשכונות</t>
    </r>
    <r>
      <rPr>
        <b/>
        <sz val="11"/>
        <rFont val="David"/>
        <family val="2"/>
      </rPr>
      <t xml:space="preserve"> </t>
    </r>
  </si>
  <si>
    <t xml:space="preserve">תיכון היובל </t>
  </si>
  <si>
    <t>חלוקת ההשקעה בתקציב  באלפי ₪ על פי מינהל/אגף/יחידה מפורטת להלן -</t>
  </si>
  <si>
    <t>שם מינהל/אגף/יחידה</t>
  </si>
  <si>
    <t>בי"ס חלופי בפארק הרצליה</t>
  </si>
  <si>
    <t>הקמת מערכות pv מעל גגות מבני ציבור בהרצליה</t>
  </si>
  <si>
    <t>נגישות אקוסטית 2020 מ. החינוך</t>
  </si>
  <si>
    <t>שיקום מבנה החינוך הימי במרינה</t>
  </si>
  <si>
    <t>שיקום המבנה גג המבנה, שרותים ועבודות פיתוח.</t>
  </si>
  <si>
    <t>ציוד הצלה ובטיחות 2020</t>
  </si>
  <si>
    <t>מימון מ. הפנים.</t>
  </si>
  <si>
    <t>עיצוב מרחבי למידה מוס"ח מ.חינוך</t>
  </si>
  <si>
    <t>מימון מ. החינוך.</t>
  </si>
  <si>
    <t>הצטיידות בי"ס דמוקרטי</t>
  </si>
  <si>
    <t>הסדרת הסמטה  המקשרת בין רח' אליעזר קפלן במזרח לרח' וינגייט  במערב.</t>
  </si>
  <si>
    <t>מתחם בי"ס הנדיב</t>
  </si>
  <si>
    <t>חט"ב באלתרמן</t>
  </si>
  <si>
    <t>בית ספר ברנר (תוספת 6 כיתות)</t>
  </si>
  <si>
    <t xml:space="preserve">הכנת חוו"ד תכנונית והערכות להתנגדות לתוכנית שמקדם מינהל התכנון והועדה המחוזית לכל צפון הרצליה ללא שיתוף העירייה. </t>
  </si>
  <si>
    <t>שינוי תוכנית גליל ים א' ב' (=ט')</t>
  </si>
  <si>
    <t xml:space="preserve">שינוי לתוכנית הר' 1985 ב' עקב ריבוי יח"ד והצורך לספק שטחים ציבוריים בגינם. </t>
  </si>
  <si>
    <t>תכנון הסדרת צומת אשל- בזל</t>
  </si>
  <si>
    <t>עבודות ניקוז רחוב סוקולוב</t>
  </si>
  <si>
    <t>תוכנית תפעולית במסגרת "מהיר לעיר"</t>
  </si>
  <si>
    <t xml:space="preserve">עבודות ניקוז  רחוב רבינו תם </t>
  </si>
  <si>
    <t xml:space="preserve">תוכנית אב לביופילטרים ברחבי העיר   </t>
  </si>
  <si>
    <t xml:space="preserve">עבודות ניקוז   רחוב רוחמה ושבטי ישראל </t>
  </si>
  <si>
    <t>פיתוח דרך מזרחית מקבילה לקיבוץ גלויות</t>
  </si>
  <si>
    <t>ליווי תוכניות ארציות</t>
  </si>
  <si>
    <t>פיתוח קיימות סביבה וחדשנות</t>
  </si>
  <si>
    <t>משרד הפנים</t>
  </si>
  <si>
    <t>הלוואות</t>
  </si>
  <si>
    <t>סל תכנון של תב"עות הנדרשות במהלך השנה כולל  תוכניות גגות מרתפים מבנים ציבוריים.</t>
  </si>
  <si>
    <t xml:space="preserve">הכנת תוכנית מתאר כוללנית על מנת לאפשר לעיריה לתכנן תוכניות בסמכות וועדה מקומית. </t>
  </si>
  <si>
    <t>ביצוע תשתיות רח' הנשיא מחיבורו לשער הים עד הצומת רח' הפועל התאנה כולל הטמנת רשת חשמל.</t>
  </si>
  <si>
    <t xml:space="preserve">תוספת כיתות וחדרי ספח בקומת המסד בבי"ס ברנדיס. </t>
  </si>
  <si>
    <t>הקמת גינות קהילתיות בית ספריות. מימון קרן הועדה החקלאית.</t>
  </si>
  <si>
    <t>פיתוח מתחם הרחובות אוצר הצמחים, אבן אודם, הראשונים.</t>
  </si>
  <si>
    <t xml:space="preserve">עדכון שם תב"ר : מסומן (*) </t>
  </si>
  <si>
    <t>סל העתקות אור של תוכניות הפרויקטים השונים.</t>
  </si>
  <si>
    <t xml:space="preserve"> ביצוע צווים שיפוטיים וביצוע הריסות במקרים בהם לא בוצעו, ככל שיידרש בהמשך לסקר חריגות הבניה.</t>
  </si>
  <si>
    <t xml:space="preserve">הקמת החניון מתחת לשצ"פ במתחם המרינה לי. </t>
  </si>
  <si>
    <t xml:space="preserve">קיריית החינוך ( מגרש 406)-ספריה, מרכז קהילתי </t>
  </si>
  <si>
    <t>מענקים ממוסדות שאינם שלטוניים כגון : מפעל הפייס , השתתפויות של תאגידים .</t>
  </si>
  <si>
    <t xml:space="preserve">חלוקת ההשקעה בתקציב  באלפי ₪ על פי פרקים עיקריים מפורטת להלן –  </t>
  </si>
  <si>
    <t>מינהל/אגף/
יחידה</t>
  </si>
  <si>
    <t>ריכוז לפי מינהל/אגפים/יחידות</t>
  </si>
  <si>
    <t>משרד הכלכלה והתעשיה</t>
  </si>
  <si>
    <t>שיפוץ חדר מורים תיכון הנדסאים</t>
  </si>
  <si>
    <r>
      <t xml:space="preserve">הקמת </t>
    </r>
    <r>
      <rPr>
        <sz val="11"/>
        <rFont val="David"/>
        <family val="2"/>
        <charset val="177"/>
      </rPr>
      <t xml:space="preserve">חניון מרינה לי </t>
    </r>
  </si>
  <si>
    <r>
      <t xml:space="preserve"> </t>
    </r>
    <r>
      <rPr>
        <sz val="11"/>
        <rFont val="David"/>
        <family val="2"/>
      </rPr>
      <t>מרכז מדעים וקהילה</t>
    </r>
    <r>
      <rPr>
        <b/>
        <sz val="11"/>
        <rFont val="David"/>
        <family val="2"/>
      </rPr>
      <t xml:space="preserve"> </t>
    </r>
  </si>
  <si>
    <r>
      <t>בי"ס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 xml:space="preserve">ואולם ספורט ויצמן  </t>
    </r>
    <r>
      <rPr>
        <strike/>
        <sz val="11"/>
        <rFont val="David"/>
        <family val="2"/>
      </rPr>
      <t/>
    </r>
  </si>
  <si>
    <r>
      <t>שצ"פים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  <charset val="177"/>
      </rPr>
      <t>במתחם הר 1960</t>
    </r>
    <r>
      <rPr>
        <b/>
        <sz val="11"/>
        <rFont val="David"/>
        <family val="2"/>
      </rPr>
      <t xml:space="preserve"> </t>
    </r>
  </si>
  <si>
    <t>החלפת קו ניקוז רח' שלווה</t>
  </si>
  <si>
    <t>החלפת קו ניקוז רח' בזל</t>
  </si>
  <si>
    <t>נגישות אקוסטית 2021 מ.החינוך</t>
  </si>
  <si>
    <t>הקמת מבנים יבילים חדשים באיצטדיון</t>
  </si>
  <si>
    <t>נגישות אקוסטית 9 כיתות. מימון מ. החינוך.</t>
  </si>
  <si>
    <t>תכנית מתאר להתחדשות עירונית</t>
  </si>
  <si>
    <t>שדרוג מובל ניקוז בנעמי שמר</t>
  </si>
  <si>
    <t>מינהל תפעול</t>
  </si>
  <si>
    <t xml:space="preserve">סל לייעוץ וקידום תכנון הנדסי. </t>
  </si>
  <si>
    <t>סל עבודות איטום מקלטים  עפ"י תוכנית ומערכת שליטה והגנה על מיקלטים בעיר.</t>
  </si>
  <si>
    <t>סל לביצוע עבודות פרויקטים קטנים הנדרשים ע"י המינהל מעת לעת.</t>
  </si>
  <si>
    <t>שדרוג רחוב וינגייט</t>
  </si>
  <si>
    <t>הקמת קירות תמך ברחבי העיר</t>
  </si>
  <si>
    <t>הגנת מצוקי הים</t>
  </si>
  <si>
    <t>מתיחת פנים בנווה עמל</t>
  </si>
  <si>
    <t>מערכת מבוססת מצלמות לאכיפת חניה ונתצים</t>
  </si>
  <si>
    <t>תוכנית הערכות לשינויי האקלים</t>
  </si>
  <si>
    <t>סל למערכות וצרכי בטחון</t>
  </si>
  <si>
    <t>שדרוג רחוב אלי לנדאו</t>
  </si>
  <si>
    <t>שדרוג וחידוש רהוט רחוב ברחבי העיר</t>
  </si>
  <si>
    <t>שיפוצי מוס"ח ע"פ סקרים והערכות לפתיחת שנה"ל</t>
  </si>
  <si>
    <t>שדרוג תאורה במגרשי אימונים באיצטדיון</t>
  </si>
  <si>
    <t>שיפוץ הקונסרבטוריון יד התשעה</t>
  </si>
  <si>
    <t>מס"ד</t>
  </si>
  <si>
    <t>תכנון וביצוע ניקוז ברחוב סוקולוב בשיתוף עם תאגיד המים. במסגרת תוכ. אב לניקוז.</t>
  </si>
  <si>
    <t>תכנון וביצוע ניקוז ברחוב רבנו תם בשיתוף עם תאגיד המים. במסגרת תוכ. אב לניקוז.</t>
  </si>
  <si>
    <t>תכנון וביצוע ניקוז ברחוב הרב גורן בשיתוף עם תאגיד המים. במסגרת תוכ. אב לניקוז.</t>
  </si>
  <si>
    <t>הצטיידות בי"ס יסודי מגרש 406</t>
  </si>
  <si>
    <t>הצטיידות בי"ס יסודי מגרש 408</t>
  </si>
  <si>
    <t>מינהל התפעול</t>
  </si>
  <si>
    <t>רחוב אזר ההסתדרות</t>
  </si>
  <si>
    <t>תכנון וביצוע של עבודות שדרוג פנימי של המובל בנעמי שמר להגדלת כושר ההולכה.</t>
  </si>
  <si>
    <t>תכנון תב"ע מתחם הנופש "אקספורט"</t>
  </si>
  <si>
    <t>מוזיאון הרצליה - הרחבה ושיפוץ</t>
  </si>
  <si>
    <t>תרבות וספורט (82)</t>
  </si>
  <si>
    <t>ליווי של יועצים ,מתכננים , אגרונום למגוון תוכניות ארציות (תמ"א,תמ"ל).</t>
  </si>
  <si>
    <t>שדרוג שכונת נווה עמל כולל: כבישים, מפרצי חנייה, מדרכות, גינון, תאורה, שילוט וריהוט רחוב.</t>
  </si>
  <si>
    <t>76 , 72</t>
  </si>
  <si>
    <t>שדרוג וטיפול המרחב הציבורי</t>
  </si>
  <si>
    <t>תכנון וביצוע מערך שבילי אופניים ברחבי העיר.</t>
  </si>
  <si>
    <t>שרותים עירוניים שונים (76,72)</t>
  </si>
  <si>
    <t>התקנת מערכות שו"ב מצלמות מוס"ח מבני ציבור</t>
  </si>
  <si>
    <r>
      <t xml:space="preserve">בניית בי"ס יסודי 18 כיתות , 5 כיתות גן , מועדון תנועת נוער, אולם ספורט בינוני , מגרש ספורט משולב, חניון תתקרקעי 2 מפלסים. </t>
    </r>
    <r>
      <rPr>
        <sz val="11"/>
        <rFont val="David"/>
        <family val="2"/>
      </rPr>
      <t xml:space="preserve"> מימון מ. החינוך בי"ס,גנ"י.</t>
    </r>
  </si>
  <si>
    <t>סל עבודות פיתוח גידור,שדרוג והיערכות לקראת פתיחת עונת הרחצה ובמהלכה. עפ"י תוכנית שתאושר ע"י הנהלת העיר.</t>
  </si>
  <si>
    <t>נגישות אקוסטית 2021</t>
  </si>
  <si>
    <t>בניית כיתת חינוך מיוחד</t>
  </si>
  <si>
    <r>
      <t xml:space="preserve">אולם ספורט בי"ס יוחנני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ובניית כיתות וגנ"י</t>
    </r>
  </si>
  <si>
    <r>
      <t xml:space="preserve">פרויקטים קטנים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מינהל התפעול </t>
    </r>
  </si>
  <si>
    <t>סל תכנון של תוכניות ופרויקטים, מדידות ותכנון ראשוני.</t>
  </si>
  <si>
    <t>העצמת הזכויות הנוספות לבנינים לצורך הגברת הכדאיות של ביצוע חיזוק מבנים. בדיקת מבנים קיימים להיתכנות תמ"א.</t>
  </si>
  <si>
    <t>ליווי תהליכי שימור בעיר</t>
  </si>
  <si>
    <t>תיקון תכנית הר 2029 - נווה עמל</t>
  </si>
  <si>
    <t>גנ"י ומעונות יום רח' הזמר העברי מתחם המסילה</t>
  </si>
  <si>
    <t xml:space="preserve">עבודות שדרוג ושיקום -גינון השקייה ופיתוח ברחוב וינגייט - בקטע שבין קדושי השואה ועד כיכר דה שליט. </t>
  </si>
  <si>
    <t>מתנס נוף ים</t>
  </si>
  <si>
    <t>שדרוג עמודי תאורה</t>
  </si>
  <si>
    <t>ציוד הצלה ובטיחות 2022</t>
  </si>
  <si>
    <t>החלפת תאורה לתאורת לד באולמות הספורט</t>
  </si>
  <si>
    <t>מינהל חינוך</t>
  </si>
  <si>
    <t>שיקום איצטדיון גורדון</t>
  </si>
  <si>
    <t>הצטיידות מרכז המוסיקה ביד התשעה</t>
  </si>
  <si>
    <t xml:space="preserve">פרוייקט אבטחת מידע וסייבר </t>
  </si>
  <si>
    <t>טיפול בפסולת אורגנית</t>
  </si>
  <si>
    <t xml:space="preserve">הקמת תשתיות מחשוב </t>
  </si>
  <si>
    <t>שלב ב' של עבודות שיפוצים יסודיים כולל עבודות הנגשה, פיר מעלית ומעלית.</t>
  </si>
  <si>
    <t>תב"ר מסגרת.  גיבוש תוכנית לאיתור שטחים להקמת גינות כלבים ברחבי העיר בהתאם לבקשות תושבי העיר והקמתן.</t>
  </si>
  <si>
    <t>פעילות חד פעמית בעקבות ממצאי סקר טבע עירוני. הפעילות כוללת: הקמה שיקום תמיכה בבע"ח וצמחיה וליווי אקולוגי לביצוע.</t>
  </si>
  <si>
    <t>משרד התרבות והספורט</t>
  </si>
  <si>
    <t>פיתוח מתחם "בזק" בו ייבנה בניין משרדים שבין היתר יאוכלס אגף הרווחה. כולל הריסת מבנה בזק.</t>
  </si>
  <si>
    <t>סקר מבנים מסוכנים</t>
  </si>
  <si>
    <t>תב"עות פרויקטים מניבים</t>
  </si>
  <si>
    <r>
      <t xml:space="preserve">תכנון כולל לסוגיית חיזוק הקשר בין מזרח העיר למערבה באמצעות תוספות של גשרים להולכי רגל ורכב דו גלגלי. </t>
    </r>
    <r>
      <rPr>
        <sz val="11"/>
        <rFont val="David"/>
        <family val="2"/>
      </rPr>
      <t>הגשרים מהווים תנאים לקידום העצמת זכויות באיזור התעסוקה.</t>
    </r>
  </si>
  <si>
    <t>ליווי ותכ' יועץ רמזורים לעדכון מע.בקרת רמזורים בעיר עקב צמתים ורמזורים חדשים.</t>
  </si>
  <si>
    <r>
      <t>תכנון שיפוץ/הריסה ובניה מחדש של בי"ס. הריסה של 18 כיתות, ובניה של 24 כיתות,6 כיתות  ח"מ.</t>
    </r>
    <r>
      <rPr>
        <sz val="11"/>
        <rFont val="David"/>
        <family val="2"/>
        <charset val="177"/>
      </rPr>
      <t xml:space="preserve"> מימון מ. החינוך תוספת הרשאה.</t>
    </r>
  </si>
  <si>
    <t xml:space="preserve">תכנון והיערכות להכנת תוכנית סטטוטורית לאישור הועדה המחוזית בעתודת קרקע בין הרחובות יוסף נבו , ז'בוטינסקי ובן ציון מיכאלי. </t>
  </si>
  <si>
    <t>נגישות אקוסטית 2022</t>
  </si>
  <si>
    <t xml:space="preserve">המשך עבודות פיתוח במתחם. פיתוח השצ"פ. </t>
  </si>
  <si>
    <t xml:space="preserve">הקמה ושדרוג גינות ציבוריות:פיתוח, תשתיות שבילי גישה, הנגשה, תאורה, מע. השקייה, מתקני משחק, ריהוט גן, מתקני כושר, משטחי גומי וכל העבודות. עפ"י תוכנית עבודה שתאושר ע"י הנהלת העיר. </t>
  </si>
  <si>
    <t>בנוסף, תקציב מינהל הנדסה כולל פרויקטים של  תכנון עיר, תכנון תב"עות , תכנון פרויקטים</t>
  </si>
  <si>
    <t>רכישת אופנועי ים</t>
  </si>
  <si>
    <t>עבודות שיפוץ להסדרת יציבות המבנה נכס עירוני במגדל הצוק</t>
  </si>
  <si>
    <t xml:space="preserve">תוכנית המתאר הכוללנית </t>
  </si>
  <si>
    <t xml:space="preserve">גיבוש תוכנית פעולות לעבודות הגנה על מצוקי חופי הים . המשך תכנון. מימון מ. הפנים. </t>
  </si>
  <si>
    <r>
      <t xml:space="preserve">הריסת מבנים קיימים ובניה מתחם חדש:בי"ס יסודי 24 כיתות, 4 כיתות ח"מ, אולם ספורט, מגרש ספורט מוצלל, 4 כיתות גנ"י. </t>
    </r>
    <r>
      <rPr>
        <sz val="11"/>
        <rFont val="David"/>
        <family val="2"/>
      </rPr>
      <t>מימון מ. החינוך.</t>
    </r>
  </si>
  <si>
    <t>תכנון וביצוע תוספת 8 כיתות בי"ס ברנר ובניית אולם ספורט.</t>
  </si>
  <si>
    <t xml:space="preserve">החלפת קו ניקוז ברח' שלווה. </t>
  </si>
  <si>
    <t xml:space="preserve">החלפת קו ניקוז ברח' בזל. </t>
  </si>
  <si>
    <t>הצללות קבועות מעל מגרשי ספורט  עפ"י תוכנית שתאושר ע"י הנהלת העיר.</t>
  </si>
  <si>
    <t>הקמת פינות מיחזור ברחבי העיר המרכזות מיכלי אצירה לסוגים שונים של פסולת כגון: בקבוקים, זכוכית, נייר, אריזות ועוד. שדרוג מיכלי מיחזור לפי דגם אחיד .</t>
  </si>
  <si>
    <t>התקנת תאורה בתחנות אוטובוס ברחבי העיר שהקים מ.התחבורה  וביצוע תשתיות לתחנות אוטובוס שיוצבו ע"י מ. התחבורה.</t>
  </si>
  <si>
    <t xml:space="preserve">נגישות אקוסטית .מימון מ. החינוך. </t>
  </si>
  <si>
    <t xml:space="preserve">הקמת קירות תמך עקב בעיות בטיחות במרחב הציבורי. </t>
  </si>
  <si>
    <t>גנ"י זרובבל גליל ים אגמית. מימון  מ. החינוך.</t>
  </si>
  <si>
    <t>עבודות שיפוץ המתנס הכולל שיפוץ קומה א' וב' , הנגשה , חיפוי חדש חוץ המבנה והצטיידות.</t>
  </si>
  <si>
    <t>עבודות פיתוח ותשתיות ברחבי העיר.</t>
  </si>
  <si>
    <t xml:space="preserve">פרויקט "עיר חכמה" - המשך התקנת מערכות שליטה ובקרה,מצלמות ופריסת תשתיות בעיר. </t>
  </si>
  <si>
    <t xml:space="preserve">מינהל חינוך </t>
  </si>
  <si>
    <t>תקציבי פיתוח רשות מינהל מקרקעי ישראל</t>
  </si>
  <si>
    <t xml:space="preserve">פינוי בינוי, תוכנית מתאר להתחדשות עירונית.  </t>
  </si>
  <si>
    <t>תיקון מסמכי התוכנית לרבות בחינת טיפוסי הבינוי המאושרים.</t>
  </si>
  <si>
    <t>עריכת סקר מבנים מסוכנים הנדרש בהתאם לחוק עזר למבנים מסוכנים.</t>
  </si>
  <si>
    <r>
      <t>תוספת קומה והקמת חדרי פעילויות.</t>
    </r>
    <r>
      <rPr>
        <b/>
        <sz val="11"/>
        <rFont val="David"/>
        <family val="2"/>
      </rPr>
      <t xml:space="preserve"> </t>
    </r>
  </si>
  <si>
    <t>תכנון וביצוע ניקוז ברחוב רוחמה ושבטי ישראל בשיתוף עם תאגיד המים. במסגרת תוכ. אב לניקוז.</t>
  </si>
  <si>
    <t xml:space="preserve">הריסת א. ספורט קיים, בנית חדש, בניית 6  כיתות לימוד ובניית 3 גנ"י במקום גן קיים אלה. </t>
  </si>
  <si>
    <t>תכנון תב"עות פרויקטים מניבים.</t>
  </si>
  <si>
    <t>סל לשיפוץ בתי כנסת עפ"י תוכנית שתוגש במהלך השנה.</t>
  </si>
  <si>
    <t>תקציב מסגרת.החלפת ושדרוג ריהוט הרחוב ברחבי העיר עפ"י תוכנית שתאושר ע"י הנהלת העיר.</t>
  </si>
  <si>
    <t>רכישת אופנועי ים.</t>
  </si>
  <si>
    <t>בחינת מדיניות הטיפול בפסולת אורגנית ברחבי העיר:ביצוע פיילוטים להעלאת אחוזי הטיפול בפסולת אורגנית, רכישת אמצעים לביצוע הפיילוט,יועץ מלווה.</t>
  </si>
  <si>
    <t>שיפוץ פנים הדירות של דיירי עמידר במצב סוציו אוקונומי קשה. העבודה מבוצעת ע"י חברת עמידר השתתפות העיריה 50%.</t>
  </si>
  <si>
    <t xml:space="preserve">החברה לפיתוח התיירות </t>
  </si>
  <si>
    <t>פתרונות חלופיים לשוברי הגלים</t>
  </si>
  <si>
    <t>תכנון ויישום של פתרונות חלופיים לשוברי הגלים.</t>
  </si>
  <si>
    <r>
      <t xml:space="preserve">הקמת אתר עירוני , פורטל , </t>
    </r>
    <r>
      <rPr>
        <sz val="11"/>
        <rFont val="David"/>
        <family val="2"/>
      </rPr>
      <t>מע. לניהול פניות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וכרטיס תושב דיגיטלי </t>
    </r>
  </si>
  <si>
    <t>בי"ס קרן אור</t>
  </si>
  <si>
    <t>שב"צ ויצמן</t>
  </si>
  <si>
    <t>פיתוח מתחם גליל ים ג' הר' 1068</t>
  </si>
  <si>
    <t>פיתוח מתחם קרית השחקים תמ"ל  1082</t>
  </si>
  <si>
    <t>עבודות שיפוץ ושדרוג האיצטדיון</t>
  </si>
  <si>
    <t>מערכת מיזוג אוויר תאגיד התרבות</t>
  </si>
  <si>
    <t>פיתוח רחבת בניין העירייה שער העיר</t>
  </si>
  <si>
    <t xml:space="preserve">שיקום חזית מבנה דיור לקשיש </t>
  </si>
  <si>
    <t>נגישות אקוסטית 2023 הנדסאים הרצליה</t>
  </si>
  <si>
    <t>עבודות פרוק והחלפת אסבסט</t>
  </si>
  <si>
    <t>שדרוג תאורה באיצטדיון הרצליה</t>
  </si>
  <si>
    <t>עבודות תאורה ותשתית נוף ים</t>
  </si>
  <si>
    <t>תכנון וביצוע קאונטרי הרצליה</t>
  </si>
  <si>
    <t>תכנון נופי ראשוני למתחם רחבת בניין העיריה.</t>
  </si>
  <si>
    <t>תכנון והקמת בי"ס 18 כיתות , מתנ"ס,גנ"י ומעונות יום, אולם ספורט ומגרשי ספורט. תכנון ראשוני.</t>
  </si>
  <si>
    <t>נגישות אקוסטית כיתות בנעמי שמר ולב טוב. מימון מ. החינוך.</t>
  </si>
  <si>
    <t>נגישות אקוסטית מימון מ. החינוך.</t>
  </si>
  <si>
    <t>הקמת נישות לכלי אצירה לטובת פינוי המדרכות עבור הולכי רגל ויצירת חזית אחידה במרחב הציבורי. בשיתוף האגודה לתרבות הדיור.</t>
  </si>
  <si>
    <t>עבודות החלפת גגות וחלונות אסבסט במבני עיריה.</t>
  </si>
  <si>
    <t>עבודות תאורה ותשתית נוף ים.</t>
  </si>
  <si>
    <r>
      <t xml:space="preserve">צפון הרצליה </t>
    </r>
    <r>
      <rPr>
        <sz val="11"/>
        <rFont val="David"/>
        <family val="2"/>
      </rPr>
      <t xml:space="preserve">תמ"ל 3006 </t>
    </r>
  </si>
  <si>
    <r>
      <t xml:space="preserve">מתחם ספורט משותף במתחם אלתרמן </t>
    </r>
    <r>
      <rPr>
        <sz val="11"/>
        <rFont val="David"/>
        <family val="2"/>
      </rPr>
      <t xml:space="preserve">אפולוניה </t>
    </r>
    <r>
      <rPr>
        <b/>
        <sz val="11"/>
        <rFont val="David"/>
        <family val="2"/>
      </rPr>
      <t/>
    </r>
  </si>
  <si>
    <t>הקמת מערכות סולאריות על גגות אולמות ספורט ומתנ"סים 14 במספר עפ"י רשימה.  מימון הלוואה.</t>
  </si>
  <si>
    <t>הסדרה והתקנת מעליות בית הורים</t>
  </si>
  <si>
    <t>בי"ס יסודי קרית השחקים הר' 1082</t>
  </si>
  <si>
    <t xml:space="preserve"> </t>
  </si>
  <si>
    <t xml:space="preserve">עבודות פיתוח הרחובות. </t>
  </si>
  <si>
    <t>רחוב פנקס</t>
  </si>
  <si>
    <t>סקר מבני ציבור וחינוך לעמידות רעידות אדמה</t>
  </si>
  <si>
    <t>הקמת יחידת חילוץ - הצטיידות</t>
  </si>
  <si>
    <t>בית ליצירה אומנותית - מועדון הנוער (דידה)</t>
  </si>
  <si>
    <t xml:space="preserve">שדרוג סוקולוב </t>
  </si>
  <si>
    <t>שדרוג מערב העיר ואזור התעסוקה</t>
  </si>
  <si>
    <t xml:space="preserve">שילוט חופי רחצה </t>
  </si>
  <si>
    <t>אגף ספורט</t>
  </si>
  <si>
    <t>החלפת דשא טבעי+מלאכותי במגרשי אימונים באצטדיון</t>
  </si>
  <si>
    <t>אגף תרבות נוער וקהילה</t>
  </si>
  <si>
    <t>סה"כ אגף תרבות נוער וקהילה</t>
  </si>
  <si>
    <t xml:space="preserve">תוכנית אב לתיירות </t>
  </si>
  <si>
    <t>פיתוח תשתיות לתיירות, ותכנית סטטורית לתיירות.</t>
  </si>
  <si>
    <t xml:space="preserve">פרויקט המושתת על מערכת GIS: שדרוג, הרחבת שרתים,תוספות לאפליקציות חדשות. סקר פוטוגרמטרי. </t>
  </si>
  <si>
    <t>חינוך בנושא משבר האקלים</t>
  </si>
  <si>
    <t>אגף ת.נ.ו.ק</t>
  </si>
  <si>
    <t xml:space="preserve">מסגרת תקציב פיתוח </t>
  </si>
  <si>
    <t xml:space="preserve">מינהל תפעול </t>
  </si>
  <si>
    <t>הכנת תוכנית עירונית להצללה</t>
  </si>
  <si>
    <t>הכנת תוכנית עירונית להצללה וקרור באמצעות עצים. מימון מ. הגנת הסביבה.</t>
  </si>
  <si>
    <t>השתתפות העיריה הקמת המטרו</t>
  </si>
  <si>
    <t>תוכנית רב שנתית שדרוג עמודי תאורה ברחבי העיר עפ"י תוכנית שתאושר ע"י הנהלת העיר.</t>
  </si>
  <si>
    <t>שדרוג תשתיות תאורה במרכז העיר</t>
  </si>
  <si>
    <t>שדרוג ופיתוח רח' סוקולוב הכולל החלפת תאורה,קרצוף שביל אופניים, ריצוף ושדרוג רחבת ביכנ"ס הגדול.</t>
  </si>
  <si>
    <t>רחוב האסיף</t>
  </si>
  <si>
    <t>גן ווריזלנד</t>
  </si>
  <si>
    <t>הקמת מעון לאנשים עם מוגבלויות ברחוב הר סיני שכונת יד התשעה. כולל הצטיידות . מימון קרן שלם והמוסד לביטוח לאומי.</t>
  </si>
  <si>
    <t>עבודות פיתוח. מימון רמ"י במסגרת הסכם "הגג". חן סופיים. לקראת סיום.</t>
  </si>
  <si>
    <t>מימון מ. החינוך.  הסתיים. ייסגר לאחר קבלת מימון מ. החינוך.</t>
  </si>
  <si>
    <t>סל תכנון הכנת תב"עות לשימור אתרים, תיקי תיעוד. השלמת תנאים למתן תוקף.  חן סופיים. התב"ר לסגירה.</t>
  </si>
  <si>
    <t>נוף שדמות</t>
  </si>
  <si>
    <t>עבודות פיתוח חשמל ותאורה נוף שדמות משולש המסילה.</t>
  </si>
  <si>
    <t>שביל הולכי רגל מרחוב האסיף לרחוב האילנות.</t>
  </si>
  <si>
    <t>מבנה קבוצות הנוער  הריסת טריבונות , בניית מלתחות  בניית טריבונה וגג קל. יציע מזרחי.</t>
  </si>
  <si>
    <t>תוכנית אב יישובית לספורט</t>
  </si>
  <si>
    <t>עריכת סקר לבדיקת הצרכים של כלל התושבים בנושא צריכת הספורט.</t>
  </si>
  <si>
    <t>שיפוץ בית ראשונים</t>
  </si>
  <si>
    <t>תאורה- הנשיא יצחק בן צבי - בין רחובות שבט מנשה לקרן היסוד)+ שלווה+ שבט מנשה ובן אליעזר , שדרוג מדרכות בנשיא יצחק בן צבי , שצ"פ הסדנאות. מתיחת פנים גלגלי הפלדה.</t>
  </si>
  <si>
    <r>
      <t>בדיקת התכנות מתחמי פינוי בינוי ותכנון פרויקטים להתחדשות עירונית ופינוי בינוי.</t>
    </r>
    <r>
      <rPr>
        <sz val="11"/>
        <rFont val="David"/>
        <family val="2"/>
      </rPr>
      <t xml:space="preserve"> </t>
    </r>
    <r>
      <rPr>
        <sz val="11"/>
        <rFont val="David"/>
        <family val="2"/>
      </rPr>
      <t xml:space="preserve"> לווי ובקרת העיריה ליוזמות ותכניות שמקודמות ע"י חברות פרטיות.</t>
    </r>
  </si>
  <si>
    <t>עבודות פיתוח החלק הדרום מערבי של הפארק ייעודי לנוער בהתאם לתוכנית השימור של הפארק.</t>
  </si>
  <si>
    <t>שיקום מעליות חוף</t>
  </si>
  <si>
    <t xml:space="preserve"> שיקום מערכות הקיימות. </t>
  </si>
  <si>
    <t>סל עבודות שיפוצים במוס"ח  והתאמת מבנים גנ"י. ייסגר עם קבלת תקבול מ. החינוך יביל יד גיורא.</t>
  </si>
  <si>
    <t>שיפוצים והצטיידות משרדי מרכזים קהילתיים</t>
  </si>
  <si>
    <t>שיפוץ המבנה כולל הצטיידות.</t>
  </si>
  <si>
    <t>הכנת תוכנית כוללת להתחדשות עירונית. תוכנית עם תוקף סטטוטורי להבטחת יישום החזון והמדיניות להתחדשות ופיתוח מרכז העיר.</t>
  </si>
  <si>
    <t xml:space="preserve">תכנון חיבוריות בין מזרח למערב </t>
  </si>
  <si>
    <t>גנ"י נוספים גליל ים</t>
  </si>
  <si>
    <t xml:space="preserve">הצטיידות ועבודות אולמות ספורט וענפי ספורט חדשים </t>
  </si>
  <si>
    <r>
      <t>תכנון וביצוע הקמת 5 כיתות גן במתחם השמעוני.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מימון מ. החינוך. הצטיידות תב"ר 20044 בחינוך.</t>
    </r>
  </si>
  <si>
    <t>עבודות פיתוח, גינון והשקייה,  ניקוז ותיעול פיתוח לאזור הואדי כולל שיקום מדרכות ושבילי אופניים בנעמי שמר, עבודות חשמל,תאורה. מימון נת"ע.</t>
  </si>
  <si>
    <r>
      <t>השלמת התב"ע</t>
    </r>
    <r>
      <rPr>
        <sz val="11"/>
        <rFont val="David"/>
        <family val="2"/>
        <charset val="177"/>
      </rPr>
      <t xml:space="preserve"> לקבלת תוקף והכנת תצ"ר ואישורו במפ"י. </t>
    </r>
    <r>
      <rPr>
        <sz val="11"/>
        <rFont val="David"/>
        <family val="2"/>
      </rPr>
      <t>מימון רמ"י</t>
    </r>
    <r>
      <rPr>
        <sz val="11"/>
        <rFont val="David"/>
        <family val="2"/>
        <charset val="177"/>
      </rPr>
      <t xml:space="preserve"> . </t>
    </r>
  </si>
  <si>
    <t xml:space="preserve">הארכת דרך ירושלים  מרחוב סוקולוב עד ליפקין שחק כולל דרך ושביל אופניים , פיתוח רחוב יבנה והנגב . </t>
  </si>
  <si>
    <t>תכנון ראשוני. קרן ייעודית.</t>
  </si>
  <si>
    <t>תכנון וביצוע צומת הבריגדה היהודית -מנחם בגין עקב ריבוי תאונות דרכים עפ"י נתוני הרלב"ד. מימון מ. התחבורה.</t>
  </si>
  <si>
    <t>מסגרת. הקמת תחנות אוטובוס , תחנות קצה ותשתיות בהתאם לצורך, במסגרת התוכנית התפעולית של "מהיר לעיר".</t>
  </si>
  <si>
    <t>בניית בית ספר ברח' משה-12 כתות. כולל הצטיידות.</t>
  </si>
  <si>
    <t>משטחי בטיחות, מתקני חצר,גינון, דשא סינטטי. הסתיים. ממתין לתקבול מ. החינוך.</t>
  </si>
  <si>
    <t>התקנת מעלית . מימון חלקי של משרד החינוך.הסתיים. ממתין לתקבול מ. החינוך.</t>
  </si>
  <si>
    <t xml:space="preserve">מימון מ. הפנים. ייסגר עם קבלת תקבול מ. הפנים. </t>
  </si>
  <si>
    <r>
      <t xml:space="preserve">ביכנ"ס  </t>
    </r>
    <r>
      <rPr>
        <sz val="11"/>
        <rFont val="David"/>
        <family val="2"/>
      </rPr>
      <t>הרצליה הירוקה</t>
    </r>
  </si>
  <si>
    <t xml:space="preserve">מימון מ. החינוך.  ייסגר עם קבלת תקבול מ. החינוך. </t>
  </si>
  <si>
    <t>השלמת תכנון וביצוע הקמת בי"ס חלופי בפארק. מימון מ. החינוך.חן סופיים.</t>
  </si>
  <si>
    <t xml:space="preserve">שדרוג תאורה במגרשי האצטדיון-החלפה לתאורת לד ,החלפת עמודים ומערכת בקרה לשליטה מרחוק. מימון מ. הספורט. ייסגר עם קבלת תקבול מ. הספורט. </t>
  </si>
  <si>
    <t xml:space="preserve">הסבת מבנה גנים לכיתות בי"ס ח"מ כולל הצטיידות. מימון חלקי מ. החינוך.  ייסגר עם קבלת תקבול מ. החינוך. </t>
  </si>
  <si>
    <t xml:space="preserve">מימון מ. הפנים.  ייסגר עם קבלת תקבול מ. הפנים. </t>
  </si>
  <si>
    <t>פרויקטים תחבורתיים</t>
  </si>
  <si>
    <t xml:space="preserve">סל לעבודות הסדרת ליקויים כיבוי אש במוס"ח ובמוסדות עיריה  לפי סקר. </t>
  </si>
  <si>
    <t>השתתפות בפרעון מילוות מים,ביוב ופיתוח (*)</t>
  </si>
  <si>
    <t>דמי חכירה לרמ"י גוש 6669 חל' 508 בי"ס ומתנ"ס נוף ים</t>
  </si>
  <si>
    <t>תשלום דמי חכירה מהוונים גוש 6669 חלקה 508 המיויעדת לבניני ציבור עליה בנויים בי"ס ומתנ"ס נוף ים. הארכת חוזה החכירה לתקופה של 49 שנה מיוני 2023.</t>
  </si>
  <si>
    <t xml:space="preserve">תשתיות חשמל  תקשורת וריהוט משרדי מרכזים קהילתיים. </t>
  </si>
  <si>
    <t>ציוד הצלה ובטיחות</t>
  </si>
  <si>
    <t>כיכר דה - שליט ומבואות השרון</t>
  </si>
  <si>
    <t>בדיקת מבנים לעמידות במקרה של רעידות אדמה.</t>
  </si>
  <si>
    <t>הכנת ת.אב לאיגומים ברחבי העיר, סקר שטחים ציבוריים והקמת ביופילטרים, מתקנים לסינון מים מזוהמים ומניעת בזבוז מי נגר עירוני, סקר שטחים פתוחים לצורך מימוש כמאגרי השהייה.</t>
  </si>
  <si>
    <t>פיתוח מתחם קרית השחקים תמ"ל 1082. קרן ייעודית.</t>
  </si>
  <si>
    <t>פיתוח מתחם גליל ים ג' הר' 1068. מימון רמ"י ( שצ"פים מכרז "הבריגדה"). קרן ייעודית.</t>
  </si>
  <si>
    <t>בי"ס יסודי בשטח 304.תכנון וביצוע.  מימון מ. החינוך.</t>
  </si>
  <si>
    <t>סל לשדרוג כבישים במקביל לעבודת תאגיד המים ומדרכות ברחבי העיר עפ"י תוכנית עבודה שתאושר ע"י הנהלת העיר. ראה תב"ר המשך מס' 20115.</t>
  </si>
  <si>
    <t>החלפת תאורה ללדים באולמות הספורט עפ"י רשימה שתאושר ע"י הנהלת העיר.</t>
  </si>
  <si>
    <t xml:space="preserve">תוספות שינויים ושיפורים שדרוג מערכות הליבה הח.לאוטומציה וציוד חומרה. בהתאם לבקשות מעת לעת. </t>
  </si>
  <si>
    <t>קרנות ייעודיות (*)</t>
  </si>
  <si>
    <t>הקמת מרחבים מוגנים</t>
  </si>
  <si>
    <t xml:space="preserve">קרנות ייעודיות עבור  פרויקטים:  </t>
  </si>
  <si>
    <t>התקציב מיועד ברובו לפרויקטים של הצטידויות של מוסדות חינוך חדשים ולאחר שיפוץ.</t>
  </si>
  <si>
    <t>תשלומים בלתי רגילים</t>
  </si>
  <si>
    <t>מספר הפרויקטים המטופלים ע"י מינהל הנדסה :</t>
  </si>
  <si>
    <t>מספר הפרויקטים המטופלים ע"י החברה לפיתוח הרצליה :</t>
  </si>
  <si>
    <t xml:space="preserve">הצטיידות ריהוט, ציוד נגינה ואביזרי הוראה במרכז המוסיקה לאחר שיפוץ והתאמת מבנה ביד התשעה . ראה תב"ר 20037 מינהל תפעול. </t>
  </si>
  <si>
    <t>השתתפות העיריה בהקמת המטרו עפ"י צו רכבת תחתית (מטרו) , התשפ"ג - 2022.</t>
  </si>
  <si>
    <t>מספר הפרויקטים המטופלים ע"י מינהל תפעול :</t>
  </si>
  <si>
    <t>משנת 2022 מחלקת איכות הסביבה הועברה לכפיפות ההנהלה ממינהל התפעול.</t>
  </si>
  <si>
    <t>פרוט הפרויקטים מובא בעמוד 155</t>
  </si>
  <si>
    <t>מספר הפרויקטים המטופלים ע"י מינהל חינוך :</t>
  </si>
  <si>
    <t>מספר הפרויקטים המטופלים ע"י אגף ספורט :</t>
  </si>
  <si>
    <t>מספר הפרויקטים המטופלים ע"י אגף ת.נ.ו.ק :</t>
  </si>
  <si>
    <t>מספר הפרויקטים המטופלים ע"י החברה לפיתוח התיירות הרצליה :</t>
  </si>
  <si>
    <t>מספר הפרויקטים המטופלים ע"י אגף תקשוב ומערכות מידע :</t>
  </si>
  <si>
    <t xml:space="preserve">עבודות הריסת מבנים ובניה ,עבודות גינון והצטיידות קאונטרי הרצליה. </t>
  </si>
  <si>
    <t>ההסדרה והתקנת מעליות בבית ההורים רח' אנה פרנק.</t>
  </si>
  <si>
    <t>שיפוצים מוס"ח</t>
  </si>
  <si>
    <t>פרויקט שיפור חזות פני העיר</t>
  </si>
  <si>
    <t>פרויקט מוכנות לשעת חרום</t>
  </si>
  <si>
    <t>שיפוצים מוס"ח היערכות לשנה"ל.</t>
  </si>
  <si>
    <t>ליווי תוכנית הקו הירוק , קו המטרו , מהיר לעיר ואחרים המבוצעים ע"י מ. התחבורה. יועצי תנועה, מפקחים, יועצי בטיחות. מסגרת.</t>
  </si>
  <si>
    <r>
      <t>לאור אישור תוכנית שימור ל - 70 אתרים , תקציב מסגרת ליועצים ,מתכננים וסקריי שימור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ושילוט פרויקטים לשימור.</t>
    </r>
  </si>
  <si>
    <t>עדכון מע. מידע הנדסי כתוצאה משינוי ייעודי קרקע עקב החלטות ועדות התכנון.</t>
  </si>
  <si>
    <t>פינוי בינוי ויצמן - הסכם פיתוח מתחם 5</t>
  </si>
  <si>
    <t>מתחם פינוי בינוי הכולל שטחי ציבור משמעותיים, הכוללים-4 גני ילדים, בית קפה, כיכר עירונית, דרכים ותשתיות.</t>
  </si>
  <si>
    <t>תוכניות מפורטות דרום מערב העיר</t>
  </si>
  <si>
    <t>ליווי יועצים לפי הצורך לתוכניות מפורטות בדרום מערב העיר (חוף התכלת).</t>
  </si>
  <si>
    <t>אצטדיון - קו ניקוז</t>
  </si>
  <si>
    <t>תכנון פיתוח מתחם "ניצבא" כולל פיתוח רחוב העצמאות מבן גוריון עד קהילת ציון.</t>
  </si>
  <si>
    <r>
      <t xml:space="preserve">חניונים הר'1900 - </t>
    </r>
    <r>
      <rPr>
        <sz val="11"/>
        <rFont val="David"/>
        <family val="2"/>
      </rPr>
      <t xml:space="preserve">חניון משכית </t>
    </r>
    <r>
      <rPr>
        <strike/>
        <sz val="11"/>
        <rFont val="David"/>
        <family val="2"/>
      </rPr>
      <t/>
    </r>
  </si>
  <si>
    <t xml:space="preserve">הקמת חניון תתקרקעי ברחוב משכית כולל מבנה מסחר ועבודות פיתוח. </t>
  </si>
  <si>
    <r>
      <t xml:space="preserve">מתחם קמפוס </t>
    </r>
    <r>
      <rPr>
        <sz val="11"/>
        <rFont val="David"/>
        <family val="2"/>
      </rPr>
      <t>המדעים</t>
    </r>
    <r>
      <rPr>
        <sz val="11"/>
        <rFont val="David"/>
        <family val="2"/>
        <charset val="177"/>
      </rPr>
      <t xml:space="preserve"> הרצליה </t>
    </r>
    <r>
      <rPr>
        <strike/>
        <sz val="11"/>
        <rFont val="David"/>
        <family val="2"/>
      </rPr>
      <t/>
    </r>
  </si>
  <si>
    <t>הקמת קמפוס מדעים:בי"ס להנדסאים ותיכון חדש. כולל הצטיידות. מימון מ. החינוך.</t>
  </si>
  <si>
    <t>גשר מחבר בין הפארק לבין שבעת הכוכבים. (במסגרת פרויקט קרית השחקים).</t>
  </si>
  <si>
    <r>
      <t xml:space="preserve">הקמת 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בית קהילה </t>
    </r>
    <r>
      <rPr>
        <sz val="11"/>
        <rFont val="David"/>
        <family val="2"/>
        <charset val="177"/>
      </rPr>
      <t xml:space="preserve">רחוב המסילה  </t>
    </r>
  </si>
  <si>
    <t>תוספת מבנה של 6 כיתות    ואולם ספורט חדש בבי"ס ויצמן. קדם מימון מ. החינוך.</t>
  </si>
  <si>
    <t xml:space="preserve">תכנון פיתוח הרחובות הר מירון בר כוכבא ("הגפן") בעקבות אישור תוכנית התחדשות עירונית. </t>
  </si>
  <si>
    <t>הריסת מבני ספח והקמת מבנה חדש.תכנון ראשוני בי"ס בן צבי. תוספת 6 כיתות הרחבה ל - 24 כיתות. קדם מימון מ. החינוך.</t>
  </si>
  <si>
    <t>הקמת תיכון 30 כיתות בשב"צ דן שומרון גוש 656 חל' 991. תכנון. קדם מימון מ. החינוך.</t>
  </si>
  <si>
    <t>תכנון וביצוע של תוספת 6 כיתות ומעבדות בתיכון היובל.מימון מ. החינוך.</t>
  </si>
  <si>
    <r>
      <t>גנ"י ו</t>
    </r>
    <r>
      <rPr>
        <sz val="11"/>
        <rFont val="David"/>
        <family val="2"/>
      </rPr>
      <t>מעון יום שיקומי</t>
    </r>
    <r>
      <rPr>
        <sz val="11"/>
        <rFont val="David"/>
        <family val="2"/>
        <charset val="177"/>
      </rPr>
      <t xml:space="preserve">  חנה רובינא </t>
    </r>
  </si>
  <si>
    <t xml:space="preserve"> בניה 2 כיתות גנ"י ו3 כיתות  מעון יום שיקומי בחנה רובינא. מימון מ. החינוך, קרן שלם והמוסד לב.לאומי. הצטיידות גם בתב"ר 20044 בחינוך.</t>
  </si>
  <si>
    <t>תכנון 4 גנ"י ומעונות יום במתחם המסילה. קדם מימון מ. החינוך.</t>
  </si>
  <si>
    <t>פיתוח גבעת האלוהים</t>
  </si>
  <si>
    <t>חידוש ושדרוג מרכז יום לתשושי נפש</t>
  </si>
  <si>
    <t>מרכז יום לתשושי נפש צמרות הרצליה.</t>
  </si>
  <si>
    <t>הקמת מתחם פודטראק ליד היכל אומנויות הבמה</t>
  </si>
  <si>
    <t>תכנון תב"ע תחנת שאיבה בפארק</t>
  </si>
  <si>
    <t>בדיקת היתכנות לדיור בר השגה</t>
  </si>
  <si>
    <t>הצללה ברחוב סוקולוב</t>
  </si>
  <si>
    <t>אולפני הרצליה</t>
  </si>
  <si>
    <t>פיתוח מתחם הבוסתן</t>
  </si>
  <si>
    <t>קמפוס מדעים - התאמות והצטיידות</t>
  </si>
  <si>
    <t>מעבדות תיכון הראשונים</t>
  </si>
  <si>
    <t>הצטיידות גנ"י וותיקים</t>
  </si>
  <si>
    <t>מסגרת. עבודות שיפוץ במתקנים במגרשי הספורט בהתאם לדוחות מכון התקנים.</t>
  </si>
  <si>
    <t>עבודות לצורך הסדרת רישוי עסק לאולמות ספורט</t>
  </si>
  <si>
    <t>המשך פיתוח טיילת שלב ב' (יישום תב"ע חזית חוף הים)</t>
  </si>
  <si>
    <t xml:space="preserve"> קידום תיכנון ראשוני ומפורט לתב"ע חזית חוף הים, עד הוצאת היתרים. מקטע : אכדיה צפון - מלון הצוק כולל גן גלסברג. </t>
  </si>
  <si>
    <t>תב"ע לנכס עירוני במלון הצוק</t>
  </si>
  <si>
    <t>שינוי תב"ע לתוספת שימושים ושינוי ייעוד נכס עירוני מתחת למלון הצוק בחוף הים הרצליה.</t>
  </si>
  <si>
    <t>הסדרת בית הצדף</t>
  </si>
  <si>
    <t>יער עירוני וחקלאות קהילתית. הקמת גינות קהילתיות חדשות ושדרוג תשתיות בגינות קיימות. יערות מאכל, חורשות קהילתיות. תוכנית אב לחקלאות עירונית.</t>
  </si>
  <si>
    <t>פעולות לאנרגיה מקיימת</t>
  </si>
  <si>
    <t xml:space="preserve">קרנות ייעודיות </t>
  </si>
  <si>
    <t>שנת  2025</t>
  </si>
  <si>
    <t>שנת 2025</t>
  </si>
  <si>
    <t>שיקום מרכז מסחרי נוף ים</t>
  </si>
  <si>
    <t>פרויקטים עיקריים בשנת 2025 :</t>
  </si>
  <si>
    <t xml:space="preserve">סך התקציב הנדרש בשנת 2025 ע"י מינהל  תפעול מסתכם ב - </t>
  </si>
  <si>
    <t xml:space="preserve">סך התקציב הנדרש בשנת 2025 ע"י אגף ת.נ.ו.ק  מסתכם ב - </t>
  </si>
  <si>
    <r>
      <rPr>
        <sz val="11"/>
        <rFont val="David"/>
        <family val="2"/>
      </rPr>
      <t>תכנון חט"ב חדשה 24 כיתות באלתרמן.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מימון מ. החינוך.</t>
    </r>
  </si>
  <si>
    <t>שדרוג תאורה בהרצליה הצעירה</t>
  </si>
  <si>
    <t xml:space="preserve">מערכת כבישים   באזור תעשייה מערבי </t>
  </si>
  <si>
    <t xml:space="preserve">הקמת חניון מרינה לי </t>
  </si>
  <si>
    <t>הקמת מבנים יבילים  וממ"ד באיצטדיון כולל תשתיות ופיתוח דרכי גישה. ממ"ד מק. ייעודית.</t>
  </si>
  <si>
    <t xml:space="preserve">אגף ספורט </t>
  </si>
  <si>
    <t>אגף תנועת נוער תרבות וקהילה</t>
  </si>
  <si>
    <t>תשלום צארום בגין הריסת מבנה עפ"י הסכם מ - 2006</t>
  </si>
  <si>
    <t>תשלום עפ"י הסכם מ - 2006 וכתנאי לביצוע הריסה מבנה במסגרת אישור בקשת היתר על תוספת מבנה  מ-7/2024 .</t>
  </si>
  <si>
    <t>גנ"י גליל ים ג'</t>
  </si>
  <si>
    <t>עבודות עפר,בטיחות וגידור לטיפול במצוקים בחופי הים.</t>
  </si>
  <si>
    <t>מערכת מבוססת מצלמות לאכיפת החנייה והנת"צים ברחבי העיר.</t>
  </si>
  <si>
    <t>סל למערכות שונות ורכש לצרכי בטחון.</t>
  </si>
  <si>
    <t>הצטיידות ומוכנות לשעת חרום.</t>
  </si>
  <si>
    <t>הסבת מערכות השקייה לא מבוקרות למערכות מבוקרות</t>
  </si>
  <si>
    <t>הסבת ראשי מערכות השקיה אלו למערכות הנשלטות על ידי המערכת הממוחשבת לניהול ובקרה, תאפשר בקרה וניהול של המערכות.</t>
  </si>
  <si>
    <t>שיפוץ מתנ"ס יד התשעה</t>
  </si>
  <si>
    <t>שיפוץ אגף בטחון, שיטור עירוני , שרון 29</t>
  </si>
  <si>
    <t>שיפוץ מתקנים לאירוח המכביה</t>
  </si>
  <si>
    <t>צ'ילר במוזיאון</t>
  </si>
  <si>
    <t>יועצי סביבה וקיימות בהיבטים תכנוניים במסגרת בקשות להיתרים ותכנון תב"עות. גיבוש מדיניות של תכנון בר קיימא כמענה לשינויי האקלים לצד ציפוף עירוני מוגבר.</t>
  </si>
  <si>
    <t>הכנת תוכנית מתווה הניידות והתחבורה החכמה בעיר.</t>
  </si>
  <si>
    <t>ליווי הסכמי פיתוח וביצוע תשתיות של  שטחים ציבוריים המפותחים ע"י חב' יזמיות במתחמי התחדשות עירונית.</t>
  </si>
  <si>
    <t>ביכנ"ס ומרכז טיפול לגיל הרך מגרש 301. תכנון.</t>
  </si>
  <si>
    <t>תוכנית להצללת רחוב סוקולוב.</t>
  </si>
  <si>
    <t>מתנ"ס קהילתי  בשטח של כ-4000 מ"ר הכולל גלריה מקומית, ספרייה חדשה,  חדרי חוגים, מועדון גמלאים בית קפה כולל הצטיידות. חן סופיים. מימון רמ"י ( מוס"צ מכרז "הבריגדה").</t>
  </si>
  <si>
    <t>עבודות שונות,שיפוצים, ציוד בספריות, מרכזים קהילתיים, מוזיאונים ומבני תרבות עפ"י תוכנית עבודה שתאושר ע"י הנהלת העיר.</t>
  </si>
  <si>
    <t>הכנת מסמך מדיניות אסטרטגית בנושא עידוד הליכתיות והצללה באמצעים מלאכותיים ברחבי העיר.</t>
  </si>
  <si>
    <t>עבודות שיקום והסטת הנחל -304</t>
  </si>
  <si>
    <t>רכישת ציוד והצלה חופי ים</t>
  </si>
  <si>
    <t>אופנוע ים, כולל ציוד. מימון מ. הפנים.</t>
  </si>
  <si>
    <t>פיתוח תשתית מיחשוב לניהול צרכי ניידות ופתרונות תחבורה.</t>
  </si>
  <si>
    <t>מערכת לניהול פרויקטים פתרונות תחבורה</t>
  </si>
  <si>
    <t xml:space="preserve">השלמת ביצוע  עבודות סלילה ופיתוח . </t>
  </si>
  <si>
    <t xml:space="preserve">מיחשוב כלל התשתיות הקיימות במרחב הציבורי. </t>
  </si>
  <si>
    <t>תכנון צומת אשל בזל . פרויקט בטיחותי. מימון מ. התחבורה. הסתיים. (ממתין לתקבול מ. התחבורה).</t>
  </si>
  <si>
    <t>עבודות שיפוץ חדרי הלבשה יציע מערבי. תכנון וביצוע עפ"י דרישות ההתאחדות לכדורגל (התאמה לליגה א'). מימון מ. הספורט.</t>
  </si>
  <si>
    <t>סל עבודות תכנון עפ"י דרישה.כולל ייעוץ הסכם גג רמי. מימון רמ"י .</t>
  </si>
  <si>
    <t>הפיכת תוכ. אסטרטגית  לתוכ.  סטטוטורית, לתוכ. מתאר בועדה המחוזית בהתאם ליו"ר הועדה המחוזית וליווי מימושה של התוכ. שקיבלה תוקף.</t>
  </si>
  <si>
    <t>תכנון לגנ"י במגרשים גליל ים ג'. 200,201,205 לביצוע 2026. 202,204 לביצוע 2027.</t>
  </si>
  <si>
    <t>תכנון מתחם פודטראק .</t>
  </si>
  <si>
    <t>בדיקה ותכנון שיקום מתחם מרכז מסחרי נוף ים.</t>
  </si>
  <si>
    <t>פיתוח תב"ע אולפני הרצליה.</t>
  </si>
  <si>
    <t>פיתוח מתחם הבוסתן.</t>
  </si>
  <si>
    <t xml:space="preserve">שיקום חזיתות בנין דיור לקשיש ברח' שמאי. </t>
  </si>
  <si>
    <t>עבודות שיפוץ במבנה של העיריה (משרדי רשות החופים) לאור מצב המבנה (קורוזיה) המהווה סכנה .</t>
  </si>
  <si>
    <t>עבודות שונות בפארק בין היתר שיפוץ  מתקני משחק ,שיפוץ שרותים, חידוש מסלול גומי, שדרוג דקים תוספות עצים  ושדרוגים שונים עפ"י תוכנית עבודה שתאושר ע"י הנהלת העיר.</t>
  </si>
  <si>
    <t xml:space="preserve">סל להקמת ושדרוג תשתיות כולל עמודי תאורה והתקנת גופי תאורה בטכנולוגיה מתקדמת עפ"י תוכנית רב שנתית. </t>
  </si>
  <si>
    <t>תוכנית אב לשילוט של כל סוגי השילוט בעיר .</t>
  </si>
  <si>
    <t xml:space="preserve">תקציב מסגרת של עבודות במוס"ח לרבות שיפוצים יסודיים , התאמת מבנים ושדרוג גנ"י על פי תוכנית שתאושר ע"י הנהלת העיר. </t>
  </si>
  <si>
    <t>עבודות שיפוץ מתנ"ס ביד התשעה.</t>
  </si>
  <si>
    <t xml:space="preserve">עבודות שיפוץ מבני ת.ב.ל . </t>
  </si>
  <si>
    <t>עבודות להתאמת אולמות ספורט לקבלת אישור רישוי עסק חדש על פני תכנית תלת שנתית. העבודות כוללות עבודות נגישות, מצלמות, מע. כריזה.</t>
  </si>
  <si>
    <t xml:space="preserve">תכנונים כללים ובלתי מתוכננים. </t>
  </si>
  <si>
    <t>עדכון תב"ע להסדרת בית הצדף.</t>
  </si>
  <si>
    <t>תקן 27001 אבטחת מידע.</t>
  </si>
  <si>
    <t>תוכנית הצטיידות למיחשוב כל מוס"ח . החלפת מחשבים ראוטרים וציוד מיחשוב. מימון מפעל הפיס.</t>
  </si>
  <si>
    <t xml:space="preserve">חינוך לקיימות. קול קורא לשנים 2018-2020. מימון מ. להגנת הסביבה. </t>
  </si>
  <si>
    <t xml:space="preserve">הכנת תוכנית היערכות לשינויי האקלים הכוללת יועצים. מימון מ. הגנת הסביבה. </t>
  </si>
  <si>
    <t>תוכנית פעולות רב שנתית  לאנרגיה מקיימת.</t>
  </si>
  <si>
    <r>
      <t>הקמת מתנ"ס ברחוב המסילה כולל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>הצטיידות. מימון רמ"י ( מוס"צ מכרז אולפני קסם).</t>
    </r>
  </si>
  <si>
    <t>מיזמים בתחום התחבורה כולל טכנולוגיות תחבורה מתקדמות, הנגשת מידע לציבור הנוסעים,כלים לתכנון ניידות.</t>
  </si>
  <si>
    <t>פיצויים ליתרת בעלי המקרקעין בגין ירידת ערך בעקבות תוכניות הר/1890 והר/1941. איחוד עם תב"ר 1177.</t>
  </si>
  <si>
    <t>מתוקצב מקרן עבודות פיתוח.</t>
  </si>
  <si>
    <t>התקציב מיועד לשיפוץ מבני תרבות ונוער.</t>
  </si>
  <si>
    <t>התקציב מיועד בין היתר לעבודות התאמה לתקן מגרשי הספורט,ציפוי מגרשי ספורט ,</t>
  </si>
  <si>
    <t>הקמת מתקן כושר קרבי בחוף הים, הקמה ושיפוץ רצפות פרקט באולמות הספורט.</t>
  </si>
  <si>
    <t>הסבת מעבדה יבשה לרטובה והצטיידות מעבדות רטובות במרכז המדעים. מימון מ. הפיס.</t>
  </si>
  <si>
    <t>הצטיידות מעבדות תיכון ראשונים. מימון מ. הפיס.</t>
  </si>
  <si>
    <t>מסגרת. הצטיידות גנ"י וותיקים. מימון מ. הפיס.</t>
  </si>
  <si>
    <t xml:space="preserve">החלפת מתחם מתקני משחק. </t>
  </si>
  <si>
    <t>אספקה והתקנת מזגנים לצ'ילר חדש במוזיאון הרצליה.</t>
  </si>
  <si>
    <t xml:space="preserve">עבודות שיפוץ במועדון הנוער (דידה) יוסף נבו 18 הכוללות : תקרות, רצפות, שרותים, שיפוץ בית הקפה, מערכות סאונד, הצטיידויות. </t>
  </si>
  <si>
    <t xml:space="preserve">עבודות תאורה בהרצליה הצעירה- בילו גורדון ורבורג וברנר. </t>
  </si>
  <si>
    <t>ביצוע קו ניקוז איצטדיון הרצליה. קרן ייעודית.</t>
  </si>
  <si>
    <t>עבודות שיפוץ אשכול פיס זאב</t>
  </si>
  <si>
    <t>תכנון תב"ע תחנת שאיבה. מימון רמ"י ("קרית השחקים").</t>
  </si>
  <si>
    <t xml:space="preserve">פארק גליל ים </t>
  </si>
  <si>
    <t xml:space="preserve">חניונים הר'1900 - חניון משכית </t>
  </si>
  <si>
    <t xml:space="preserve">שטח 408 גליל ים ב'-גנ"י, בי"ס, ספריה </t>
  </si>
  <si>
    <t xml:space="preserve">מתחם קמפוס המדעים הרצליה </t>
  </si>
  <si>
    <t xml:space="preserve"> מרכז מדעים וקהילה </t>
  </si>
  <si>
    <t xml:space="preserve">הקמת  בית קהילה רחוב המסילה  </t>
  </si>
  <si>
    <t xml:space="preserve">בי"ס ואולם ספורט ויצמן  </t>
  </si>
  <si>
    <t xml:space="preserve">שצ"פים במתחם הר 1960 </t>
  </si>
  <si>
    <t xml:space="preserve">גנ"י ומעון יום שיקומי  חנה רובינא </t>
  </si>
  <si>
    <t xml:space="preserve">מתחם ספורט משותף במתחם אלתרמן אפולוניה </t>
  </si>
  <si>
    <t>פיתוח קרית השחקים, פיתוח גליל ים ג' ועבודות ניקוז ותשתית.</t>
  </si>
  <si>
    <t>תקציב 2025</t>
  </si>
  <si>
    <t>עבודות שונות בפארק</t>
  </si>
  <si>
    <t>בנוסף, תקציב מינהל התפעול כולל פרויקטים של הצללות בי"ס , גנ"י ומתנ"סים ,</t>
  </si>
  <si>
    <t>שיפוץ להסדרת יציבות המבנה נכס עירוני במגדל הצוק</t>
  </si>
  <si>
    <t>אחרים (*)</t>
  </si>
  <si>
    <t>מימון מפעל הפיס.</t>
  </si>
  <si>
    <t>המשך השקעה במוסדות חינוך ברחבי העיר ובמתחם גליל ים.</t>
  </si>
  <si>
    <t>מוזיאון הרצליה - הרחבה ושיפוץ.</t>
  </si>
  <si>
    <t>ביכנ"ס ע"ש הרב שלמה קוממי זצ"ל ומרכז לטיפול בגיל הרך מגרש 301 ג. ים</t>
  </si>
  <si>
    <t xml:space="preserve">עבודות הרחבת והכשרת חלקות נוספות  בבית העלמין החדש. </t>
  </si>
  <si>
    <r>
      <t xml:space="preserve">תכנון פיתוח רחוב הפרטיזנים. </t>
    </r>
    <r>
      <rPr>
        <sz val="11"/>
        <rFont val="David"/>
        <family val="2"/>
      </rPr>
      <t xml:space="preserve">מדרכה מזרחית/דרומית, עבו' ניקוז. </t>
    </r>
  </si>
  <si>
    <t>אגף תרבות , נוער וקהילה (ת.נ.ו.ק.)</t>
  </si>
  <si>
    <t>פרויקט ממשלתי המתוקצב ע"י המדינה במקביל לרשות. תכנון שבוצע ע"י העיריה. (הרשאה רמ"י לנת"א 28 מלשח).</t>
  </si>
  <si>
    <t>ביצוע פיתוח ותשתית במתחם "מרינה לי", כולל חניון ושצ"פ.</t>
  </si>
  <si>
    <t>ביצוע שצ"פים במתחם : מלכי יהודה (האקליפטוס), קורן,דן שומרון, דורי,משה שמיר.</t>
  </si>
  <si>
    <t>בדיקת היתכנות דיור בר השגה במתחמים ברחבי העיר.</t>
  </si>
  <si>
    <t xml:space="preserve">הסדרת שטחי מוס"ח ברחבי העיר, שיקום חזית מבנה דיור לקשיש, שיפוץ מתנ"ס </t>
  </si>
  <si>
    <t>יד התשעה, מתיחת פנים בנווה עמל, פרויקט שיפוצי חזיתות בתים.</t>
  </si>
  <si>
    <t xml:space="preserve">נגישות אקוסטית גנ"י וכיתות בי"ס . מימון מ.החינוך. </t>
  </si>
  <si>
    <t>עבודות שיפוץ אשכול פיס "זאב".</t>
  </si>
  <si>
    <t>השקעה בהכנת תוכנית מתאר כוללנית.</t>
  </si>
  <si>
    <t>המשך השקעות במרכזים קהילתיים ברחבי העיר.</t>
  </si>
  <si>
    <t>השקעה בתוכנית פעולות לאנרגיה מקיימת.</t>
  </si>
  <si>
    <t>סל לשיפוץ כולל מזגנים ובינוי נכסים עירוניים. התוכ. עפ"י אישור הנהלת העיר.</t>
  </si>
  <si>
    <t>ביצוע סקר מקיף של כל העצים בעיר ע"י אגרונומים. זאת עפ"י דרישה מ. החקלאות עקב שינויי אקלים והזדקנות העצים במרחב הציבורי. התוכנית  תאושר ע"י הנהלת העיר.</t>
  </si>
  <si>
    <t>שדרוג הרחוב כולל:כבישים, מפרצי חנייה, מדרכות, גינון, תאורה, שילוט וריהוט רחוב.</t>
  </si>
  <si>
    <t>הצטיידות חד פעמית ליחידת חילוץ מתנדבים שעברו הכשרה בפיקוד העורף לתפקוד במצבי חרום ולמשמרות השכונה. התוכ. תאושר ע"י הנהלת העיר.</t>
  </si>
  <si>
    <t>מסגרת עבודות עפ"י ת.ע. שתאושר ע"י הנהלת העיר, שדרוג כבישים במקביל לעבודות תאגיד המים, מדרכות. עבודות עפ"י החלטות וע. תנועה:תכנון והסדרי תנועה בטיחותיים, הסדרי חניה. התוכ. תאושר ע"י הנהלת העיר.</t>
  </si>
  <si>
    <t>מסגרת עבודות לשיפור חזות פני העיר עפ"י תוכ.עבודה שתאושר ע"י הנהלת העיר.</t>
  </si>
  <si>
    <t>תשתיות תקשורת אלחוטית וסיבים אופטיים לעיר חכמה במוס"ח וברחבי העיר לפי תוכ. שתאושר ע"י הנהלת העיר.</t>
  </si>
  <si>
    <t>עבודות הנגשה של מרחב ציבורי ומבני ציבור כנדרש עפ"י החוק עפ"י תוכנית רב שנתית. התוכ. תאושר ע"י הנהלת העיר.</t>
  </si>
  <si>
    <t>הסטה ושיקום אקולוגי של הנחל. הוגשה בקשה למימון הקרן לשמירת שטחים פתוחים ורשות ניקוז.</t>
  </si>
  <si>
    <r>
      <t xml:space="preserve">מעון לאנשים עם מוגבלויות - </t>
    </r>
    <r>
      <rPr>
        <sz val="11"/>
        <rFont val="David"/>
        <family val="2"/>
      </rPr>
      <t>ביד התשעה</t>
    </r>
    <r>
      <rPr>
        <b/>
        <sz val="11"/>
        <rFont val="David"/>
        <family val="2"/>
      </rPr>
      <t xml:space="preserve"> </t>
    </r>
  </si>
  <si>
    <t xml:space="preserve">בניית 3 כיתות גן , בניית החניון במימון  חברת אפריקה ישראל. </t>
  </si>
  <si>
    <t xml:space="preserve">פיתוח רחוב חדש המזרחי ביותר בנווה עמל.  </t>
  </si>
  <si>
    <t>הצללת אזורים של מתקני משחקים לנוחות הציבור. עפ"י חוק שאושר והמחייב את הרשויות להקים הצללות בגני משחקים.  עפ"י תוכ. עבודה שתאושר ע"י הנהלת העיר.</t>
  </si>
  <si>
    <t>בניית מרחבי למידה  ב - 17 בי"ס . מימון מלא מ. החינוך.</t>
  </si>
  <si>
    <t xml:space="preserve">שדרוג התאורה באיצטדיון העירוני.  מימון מ. הספורט. </t>
  </si>
  <si>
    <t xml:space="preserve">תקציב מסגרת להקמת ממ"דים במוס"ח, מבני ציבור וברחבי העיר. קרן ייעודית. </t>
  </si>
  <si>
    <t>שלב ג - שיקום טריבונות, הקמת מתחם פעילות בחורשת אקליפטוסים במתחם, פתרון אחסון לציוד הכיתה לאתלטיקה קלה, תאורה עבור מסלול הריצה.</t>
  </si>
  <si>
    <t>ופרויקטים של איכות הסביבה שהעיקרי מביניהם הינו פרויקט פעולות לאנרגיה מקיימת.</t>
  </si>
  <si>
    <t>יתרה לביצוע צפוי עד 31.12.2025</t>
  </si>
  <si>
    <t>אומדן לביצוע שנת 2026</t>
  </si>
  <si>
    <t>אומדן לביצוע שנת 2027 ואילך</t>
  </si>
  <si>
    <t>יתרת תקציב פנויה 31.12.2025</t>
  </si>
  <si>
    <t>תקציב נדרש 2026</t>
  </si>
  <si>
    <t>עבודות הקמת שטחי גינון בחופי אכדיה</t>
  </si>
  <si>
    <t>שיקום גג בית הורים</t>
  </si>
  <si>
    <t>שיקום גג בית הורים "בית שלום". במימון בית הורים.</t>
  </si>
  <si>
    <t>שיפוץ בית קפה סינמטק בבניין העירייה.</t>
  </si>
  <si>
    <t>שצ"פ ז'בוטינסקי זרובבל</t>
  </si>
  <si>
    <t>עבודות עפר, הקמת גינות ומערכת השקייה, סלילה וניקוז.</t>
  </si>
  <si>
    <t xml:space="preserve">בית קפה סינמטק בניין העירייה </t>
  </si>
  <si>
    <t>תכנון מאגר השהייה לנגר עילי גלילות ומובל ניקוז</t>
  </si>
  <si>
    <t>בי"ס יסודי 24 כיתות , א.ס., גנ"י, מעונות מגרש 201</t>
  </si>
  <si>
    <t>שיפוץ מרכז מסחרי נורדאו</t>
  </si>
  <si>
    <t xml:space="preserve">עבודה סלילה, גינון ותאורה במתחם. 2026: תכנון וביצוע - השלמת פיתוח שלב ב' ודרך שרות מנחם בגין. </t>
  </si>
  <si>
    <t>העתקות, פרויקטים שונים</t>
  </si>
  <si>
    <t>הכנת מסמכי מדיניות ותוכניות אסטרטגיה להתחדשות עירונית.</t>
  </si>
  <si>
    <t>תוכנית תפעולית לניידות עירונית
(*) שינוי שם: תוכנית אב לתחבורה</t>
  </si>
  <si>
    <t>תוכנית אב להצללה .
(*) שינוי שם: תוכנית אב להצללה והליכתיות</t>
  </si>
  <si>
    <t>שיקום מובלי ניקוז קיימים</t>
  </si>
  <si>
    <t>מימוש תכנית אב להצללה</t>
  </si>
  <si>
    <t>מסמכי מדיניות, תכניות אב ותכניות אסטרטגיות</t>
  </si>
  <si>
    <t>פינוי בינוי ויצמן - הסכם פיתוח מתחם 2</t>
  </si>
  <si>
    <t>עבודות פיתוח ביצוע רמזורים בצומת דשא אהרונסון-נתן אלבז ובצומת גדעון האוזנר-שלום רוזנפלד. מימון רמ"י במסגרת הסכם "הגג". מימון רמ"י ( שצ"פים מכרז "גליל ים ג'").</t>
  </si>
  <si>
    <t xml:space="preserve">טיפול בשב"צ וגינת כלבים. </t>
  </si>
  <si>
    <t xml:space="preserve"> הקמת מבנה טניס חדש, שיפוץ מבני מתנ"ס קיים קירוי 2 מגרשי חימר ופיתוח סביבתי למתחם .מימון רמ"י (מוס"צ מכרז "ק. שחקים, גליל ים ג'").</t>
  </si>
  <si>
    <t xml:space="preserve">בניית בי"ס יסודי (18) , 24 כיתות חט"ב ותיכון ,א.ס בינוני , מגרש ספורט , חניון תתקרקעי 2 מפלסים, שצ"פ שבט צופים מימון חלקי מ. החינוך. </t>
  </si>
  <si>
    <t>פיתוח סימטה שהפכה לדרך במסגרת תב"ע 2029 בנווה עמל. העבודות כוללות החלפת תשתיות תת קרקעיות,הריסת מבנה והתחברות לרח' כצלנסון. מימון רמ"י .</t>
  </si>
  <si>
    <t>הכשרת סינמטק בבניין העיריה החדש. השתתפות מ. הפיס.</t>
  </si>
  <si>
    <t>תכנון פיתוח וביצוע המתחם.</t>
  </si>
  <si>
    <t>בי"ס מונטוסורי</t>
  </si>
  <si>
    <t>הסדרת תב"ע מתחם ההסתדרות</t>
  </si>
  <si>
    <t>מגרש 200</t>
  </si>
  <si>
    <t>מגרש 205</t>
  </si>
  <si>
    <t>שצ"פ 304</t>
  </si>
  <si>
    <r>
      <t>עבודות במרחב הציבורי בשטחים ציבוריים בשכונות השונות ברחבי העיר כולל ריהוט רחוב ,</t>
    </r>
    <r>
      <rPr>
        <strike/>
        <sz val="11"/>
        <rFont val="David"/>
        <family val="2"/>
      </rPr>
      <t xml:space="preserve"> </t>
    </r>
    <r>
      <rPr>
        <sz val="11"/>
        <rFont val="David"/>
        <family val="2"/>
      </rPr>
      <t>פינוי אסבסט, טיפול בפסלים, קולרים עפ"י ת.עבודה שתאושר ע"י הנהלת העיר. ראה תב"ר המשך מס' 20140.</t>
    </r>
  </si>
  <si>
    <r>
      <t>הצללות בי"ס וגנ"י</t>
    </r>
    <r>
      <rPr>
        <b/>
        <sz val="11"/>
        <rFont val="David"/>
        <family val="2"/>
      </rPr>
      <t xml:space="preserve">  </t>
    </r>
    <r>
      <rPr>
        <sz val="11"/>
        <rFont val="David"/>
        <family val="2"/>
      </rPr>
      <t xml:space="preserve">ומתנס"ים </t>
    </r>
  </si>
  <si>
    <r>
      <t>הקמת פינות מיחזור וגזם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ברחבי העיר </t>
    </r>
  </si>
  <si>
    <r>
      <t>הסדרת שטחי מוס"ח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ברחבי העיר </t>
    </r>
  </si>
  <si>
    <t xml:space="preserve">החלפת רכבים קיימים ,רכישת תוספת רכבים והתקנת עמדות טעינה עפ"י רשימה שתאושר ע"י הנהלת העיר. </t>
  </si>
  <si>
    <t>תוספת מחסן באולם בן צבי</t>
  </si>
  <si>
    <t>הצבת עמודי חסימה בעיר ומתקני אופניים</t>
  </si>
  <si>
    <t>שיפוצים ועבודות בטיחות במשרדי מח' הלוגיסטיקה</t>
  </si>
  <si>
    <t>שיפוץ אולם ספורט רעות</t>
  </si>
  <si>
    <t>שיפוץ אגף ועדות</t>
  </si>
  <si>
    <t>שיפוץ שרותים ציבוריים</t>
  </si>
  <si>
    <t>בדיקה וחידוש משטחי הולם לצורך שמירה על היתר ת"י</t>
  </si>
  <si>
    <t>מעבר מצמחייה עונתית לצמחייה רב שנתית</t>
  </si>
  <si>
    <t xml:space="preserve">רכישת מכונת קירצוף </t>
  </si>
  <si>
    <t>רכישת שירותים ציבוריים אוטומטיים</t>
  </si>
  <si>
    <t xml:space="preserve">הצטיידות חדשה: כיתות חדשות בעקבות גידול עפ"י צפי במס' תלמידים ופתיחת כיתות במקום החדש , ממ"קים. סל מסגרת. </t>
  </si>
  <si>
    <t>הצטיידות מרכז מטרה - עובר למבנה בזק</t>
  </si>
  <si>
    <t>הצטיידות מחשוב ומעבדות במבנה החדש של אלתרמן</t>
  </si>
  <si>
    <t>הנדיב במבנה הקבע החדש - השלמות</t>
  </si>
  <si>
    <t>תיכון חדש בגליל ים</t>
  </si>
  <si>
    <t>חידוש ריהוט בתי הספר</t>
  </si>
  <si>
    <t>הקמה וחידוש רצפות פרקט כולל אולם לב טוב, אולם וולפסון וחדר מחול באולם סמדר.</t>
  </si>
  <si>
    <t>החלפת דשא מלאכותי במגרשי אימונים רן באצטדיון 2026 + החלפת תשתיות השקייה במגרשי "משק" באצטדיון.</t>
  </si>
  <si>
    <t xml:space="preserve">שיפוץ ושדרוג תחנות השאיבה - אכדיה דרום וצפון ותחנת הכוכבים </t>
  </si>
  <si>
    <t>הקמת אתר עירוני חדש מתקדם , ידידותי ומותאם לכלל הצרכים העירוניים כולל מימשקים לתושבים ומימשקים למע. תפעוליות. האתר רספונסיבי  ומתן מענה לפורטל האירגוני על בסיס אותה תשתית.</t>
  </si>
  <si>
    <t>הקמת מרכזיה IP  ותשתיות טלפוניה</t>
  </si>
  <si>
    <t>העברת מרכזיות אנלוגיות לרשת  IP כולל מוקדים ורכש מכשירים.</t>
  </si>
  <si>
    <t>פרוייקט עיר מבוססת דאטה.</t>
  </si>
  <si>
    <t>פיצויי הפקעה שצ"פ אלוני ים /שד' התעסוקה</t>
  </si>
  <si>
    <t>קרית מסלול</t>
  </si>
  <si>
    <t>שנת  2026</t>
  </si>
  <si>
    <t>אולם ספורט ותוספת 6 כיתות בי"ס שז"ר. מימון מ. החינוך .</t>
  </si>
  <si>
    <t>רכישת אשפתונים להתמודדות עם בעיית התנים</t>
  </si>
  <si>
    <t xml:space="preserve">שדרוג והחלפת מערכות השקייה </t>
  </si>
  <si>
    <t>שילוט דיגיטלי ברחבי העיר</t>
  </si>
  <si>
    <t>התכנית בשיתוף פעולה עם תאגיד תמי"ר  להגדלת מספר משקי הבית ברשות המקומית המשתתפים בתהליך איסוף והפרדת פסולת האריזות והשלכתה לפח הכתום . מסגרת התקציב הינה מחצית היקף התוכנית חלקה של העירייה מול סכום זהה  מימון התאגיד.</t>
  </si>
  <si>
    <t>תכנון ובינוי אולם ספורט בי"ס נבון</t>
  </si>
  <si>
    <t>הקונגרס</t>
  </si>
  <si>
    <t>מענקים ממקורות שלטוניים ובעיקר ממשרדי ממשלה ורשות מקרקעי ישראל (רמ"י).</t>
  </si>
  <si>
    <t>עודכן</t>
  </si>
  <si>
    <t>פרויקטים שהיקפם עולה על 17,350 אלפי ₪ בביצוע החברה לפיתוח הרצליה.</t>
  </si>
  <si>
    <t>התקציב הבלתי רגיל לשנת 2025</t>
  </si>
  <si>
    <r>
      <t xml:space="preserve">הצעת התקציב הבלתי רגיל לשנת 2025 הסתכמה בסכום של  </t>
    </r>
    <r>
      <rPr>
        <b/>
        <sz val="12"/>
        <color theme="1"/>
        <rFont val="David"/>
        <family val="2"/>
        <charset val="177"/>
      </rPr>
      <t>397,670 אלפי ₪ .</t>
    </r>
  </si>
  <si>
    <t xml:space="preserve">להלן נתוני ביצוע באלפי ₪ של התקציב הבלתי רגיל לשנת 2025 : </t>
  </si>
  <si>
    <t>ביצוע כולל צפי עד 31.12.2025</t>
  </si>
  <si>
    <t>תקציב 2026</t>
  </si>
  <si>
    <t>ערך הסף נכון להיום עומד על יותר מ  - 17,350 אלפי ₪.</t>
  </si>
  <si>
    <t>עדכוני תקציב  כולל צפי עד 31.12.2025</t>
  </si>
  <si>
    <t>רמת רזיאל</t>
  </si>
  <si>
    <t>הקונגרס (*) עדכון שם</t>
  </si>
  <si>
    <t xml:space="preserve"> אולם ספורט ותוספת כיתות בי"ס שז"ר.(*) עדכון שם</t>
  </si>
  <si>
    <t>בחינת התכנות למוס"ח חדשים במתחמים שונים</t>
  </si>
  <si>
    <t>מרכז תרבות וספריה עירונית ברחוב בן גוריון</t>
  </si>
  <si>
    <t>שנת 2026</t>
  </si>
  <si>
    <t xml:space="preserve">הפרויקטים הבולטים לשנת 2026 הינם :  </t>
  </si>
  <si>
    <t>מערכת בקרת רמזורים כולל טיפול ושדרוג (*) עדכון שם</t>
  </si>
  <si>
    <t>תכנון וביצוע ביכנ"ס גוש 6526 חלקה 46  בהרצליה הירוקה.</t>
  </si>
  <si>
    <t xml:space="preserve">עבודות שדרוג מדרכות , חשמל ושיקום שטחי הגינון  לצידי הרחוב במקטעים שטרם שודרגו. </t>
  </si>
  <si>
    <t xml:space="preserve">רכישת אשפתונים  להתמודדות עם בעיית התנים. </t>
  </si>
  <si>
    <t>פתוח רחוב העצמאות</t>
  </si>
  <si>
    <t>התקציב הבלתי רגיל לשנת 2025 – ביצוע</t>
  </si>
  <si>
    <t>תקציב בלתי רגיל לשנת 2026 בהשקעה של</t>
  </si>
  <si>
    <t xml:space="preserve">לביצוע פרויקטים בשנת 2026 בסכום של  </t>
  </si>
  <si>
    <t>לביצוע צפוי בשנת 2027 ואילך בסכום של</t>
  </si>
  <si>
    <t xml:space="preserve">לביצוע פרויקטים בשנת 2027 ואילך בסכום של  </t>
  </si>
  <si>
    <t>פיתוח מתחם גליל ים ג' הר' 1068.</t>
  </si>
  <si>
    <t xml:space="preserve"> תכנון מתחם חוף התכלת. מימון רמ"י. ממתין  לתקבול רמ"י. התב"ר לסגירה.</t>
  </si>
  <si>
    <t>תכנון תב"ע לשכונה חדשה בהרצליה הצעירה. שטח בגודל של כ - 50 דונם , כ - 300 יח"ד.</t>
  </si>
  <si>
    <t>החלפת צינור ניקוז שנמצא בחלקות פרטיות, כולל שיקום כביש ומדרכות.</t>
  </si>
  <si>
    <r>
      <t>פיתוח</t>
    </r>
    <r>
      <rPr>
        <b/>
        <sz val="11"/>
        <rFont val="David"/>
        <family val="2"/>
      </rPr>
      <t xml:space="preserve"> </t>
    </r>
    <r>
      <rPr>
        <sz val="11"/>
        <rFont val="David"/>
        <family val="2"/>
      </rPr>
      <t xml:space="preserve">פארק רבין </t>
    </r>
  </si>
  <si>
    <t>עבודות פיתוח.עבודות השלמת ביצוע שצ"פים.מימון רמ"י במסגרת הסכם "הגג".</t>
  </si>
  <si>
    <r>
      <t>עבודות בניה ופיתוח מרכז מדעיים וקהילה באלתרמן.</t>
    </r>
    <r>
      <rPr>
        <sz val="11"/>
        <rFont val="David"/>
        <family val="2"/>
      </rPr>
      <t xml:space="preserve"> מבנה 5 קומות ופיתוח.  כולל הצטיידות המרכז. חן סופיים. </t>
    </r>
  </si>
  <si>
    <r>
      <t xml:space="preserve">בניית 6 כיתות גנ"י במתחם ויצמן. </t>
    </r>
    <r>
      <rPr>
        <sz val="11"/>
        <rFont val="David"/>
        <family val="2"/>
      </rPr>
      <t>מימון מ. החינוך .</t>
    </r>
  </si>
  <si>
    <t xml:space="preserve">בדיקת התכנות לבניית מוס"ח במתחמים שונים ברחבי העיר בהתאם לצרכים העירוניים מעת לעת. </t>
  </si>
  <si>
    <t xml:space="preserve">עבודות ניקוז רחוב הרב גורן </t>
  </si>
  <si>
    <t>הקמת מרכז תרבות כולל ספריה עירונית  ופעילויות חינוכיות.</t>
  </si>
  <si>
    <t xml:space="preserve">הפיכת הכיכר לחניון תת"ק הכולל תחנת שאיבה,  ומעליו שצ"פ. כחלק מהפיתוח הסביבתי הכולל הסדרת דרך הירידה לחוף. </t>
  </si>
  <si>
    <t>תכנון גני ילדים ומעונות יום.</t>
  </si>
  <si>
    <t>הצטיידות אולמות ספורט חדשים כולל אולם שז"ר ואולם הנדיב שצפויים להיפתח בשנת 2026 .</t>
  </si>
  <si>
    <t>מע.מתקדמות לעיר חכמה ,שו"ב מצלמות , ציוד נלווה ותשתיות מיחשוב.  התוכנית תאושר ע"י הנהלת העיר.</t>
  </si>
  <si>
    <t>רכש חד פעמי לתשתיות מיחשוב הכולל מדפי אחסון, שרתים ועוד. התוכנית תאושר  ע"י הנהלת העיר.</t>
  </si>
  <si>
    <t>הקמת תשתית עבור פרויקט עיר מתוחכמת כולל פיתוח תוכנית פעולה והקמת אגם מידע.</t>
  </si>
  <si>
    <t>קידום פעולות חינוך בנושא משבר האקלים במערכת החינוך הפורמלי , הבלתי פורמלי ובקהילה. מימון מ. להגנת הסביבה.</t>
  </si>
  <si>
    <t>העברה מקרנות ייעודיות לתכנית הפיתוח</t>
  </si>
  <si>
    <t>הצעת התקציב הבלתי רגיל לשנת 2025  אושרה במועצת העיר בחודש דצמבר 2024.</t>
  </si>
  <si>
    <t>תרבות הדיור</t>
  </si>
  <si>
    <t xml:space="preserve">תכנון וביצוע שבילי אופנים ברחבי העיר. </t>
  </si>
  <si>
    <t>ביצוע סקר חריגות בנייה עפ"י תיקון לחוק הרשויות. 2026 : פיענוח תצ"א.</t>
  </si>
  <si>
    <t>מתחם פינוי בינוי ויצמן הכולל שטחי ציבור.</t>
  </si>
  <si>
    <t>הכנת מסמכי מדיניות.</t>
  </si>
  <si>
    <t>ביצוע הצללה עפ"י תוכנית אב להצללה.</t>
  </si>
  <si>
    <t>שיקום מובלי ניקוז ברחבי העיר.</t>
  </si>
  <si>
    <t xml:space="preserve">סך התקציב הנדרש בשנת 2026 ע"י מינהל הנדסה מסתכם ב - </t>
  </si>
  <si>
    <t>פרויקטים עיקריים בשנת 2026 :</t>
  </si>
  <si>
    <t xml:space="preserve">סך התקציב הנדרש בשנת 2026 ע"י החברה לפיתוח הרצליה  מסתכם ב - </t>
  </si>
  <si>
    <t xml:space="preserve"> אולם ספורט ותוספת כיתות בי"ס שז"ר</t>
  </si>
  <si>
    <t>השלמת ביצוע פארק רבין צפון.</t>
  </si>
  <si>
    <t xml:space="preserve">בניית 3 כיתות גן  נוספים כולל מרחבים מוגנים לאור הגידול באוכלוסיה . רח' התזמורת גליל ים ב'. </t>
  </si>
  <si>
    <t>שדרוג ומיחשוב הפעילות במחסני החרום והמחסן המרכזי, סימון וספירת הרכוש העירוני.</t>
  </si>
  <si>
    <t>הקמת מרחבי למידה חדשניים בשכבת כיתות ז' בחט"ב רעות הכולל ריהוט ועיצוב פנים. ייסגר עם קבלת תקבול ממ. החינוך.</t>
  </si>
  <si>
    <t>בדיקה וחידוש משטחי הולם.</t>
  </si>
  <si>
    <t>תוספת מחסן באולם בן צבי.</t>
  </si>
  <si>
    <t>הצבת עמודי חסימה בעיר ומתקני אופניים.</t>
  </si>
  <si>
    <t>שיפוצים ועבודות בטיחות במשרדי מח' הלוגיסטיקה.</t>
  </si>
  <si>
    <t>שיפוץ אולם ספורט רעות.</t>
  </si>
  <si>
    <t>שיפוץ אגף ועדות בבניין העירייה.</t>
  </si>
  <si>
    <t>שיפוץ שרותים ציבוריים.</t>
  </si>
  <si>
    <t>מעבר מצמחייה עונתית לצמחייה רב שנתית.</t>
  </si>
  <si>
    <t xml:space="preserve">הקמה ו/או שדרוג מרכזי מיחזור ברחבי העיר </t>
  </si>
  <si>
    <t>הקמה ו/או שדרוג מרכזי מיחזור. מימון מ. להגנ"ס.</t>
  </si>
  <si>
    <t>רכישת מכונת קרצוף למדרכות.</t>
  </si>
  <si>
    <t>רכישת מתקנים של שרותים ציבוריים אוטומטיים.</t>
  </si>
  <si>
    <t>שדרוג והחלפת מערכות השקייה.</t>
  </si>
  <si>
    <t xml:space="preserve">חוף הכוכבים - מבנה שירותים </t>
  </si>
  <si>
    <t>התקנת שילוט דיגיטלי ברחבי העיר.</t>
  </si>
  <si>
    <t>הצטיידות תיכון חדש כולל מחשוב ומעבדות.</t>
  </si>
  <si>
    <t>הצטיידות בי"ס יסודי מגרש 406.</t>
  </si>
  <si>
    <t>הצטיידות בי"ס יסודי מגרש 408.</t>
  </si>
  <si>
    <t>מסגרת הצטיידות  גנ"י חדשים  ח"ר, ח"מ.</t>
  </si>
  <si>
    <t>הצטיידות שפ"ח במבנה גב ים</t>
  </si>
  <si>
    <t>התקנת קולרים לבתי הספר</t>
  </si>
  <si>
    <t>מסגרת. התקנת קולרים בבתי הספר.</t>
  </si>
  <si>
    <t>הצטיידות למרכז מטרה במבנה בזק.</t>
  </si>
  <si>
    <t>הצטיידות מחשוב ומעבדות במבנה החדש של הנדיב.</t>
  </si>
  <si>
    <t>הצטיידות מחשוב ומעבדות במבנה החדש של אלתרמן.</t>
  </si>
  <si>
    <t>הצטיידות שירות הפסיכולוגי  במבנה החדש בגב ים.</t>
  </si>
  <si>
    <t>מתקן כושר עבור "כושר קרבי" בחוף ים ובמרחב הציבורי.</t>
  </si>
  <si>
    <t>ספירות מלאי וסימון ושדרוג מערכת ניהול מחסנים (*) עדכון שם</t>
  </si>
  <si>
    <r>
      <t xml:space="preserve">תב"ר 1744: מערכת בקרת רמזורים - </t>
    </r>
    <r>
      <rPr>
        <b/>
        <sz val="12"/>
        <color theme="1"/>
        <rFont val="David"/>
        <family val="2"/>
      </rPr>
      <t>מערכת בקרת רמזורים כולל טיפול ושדרוג</t>
    </r>
  </si>
  <si>
    <r>
      <t xml:space="preserve">תב"ר 2153: הקמת ארנה - </t>
    </r>
    <r>
      <rPr>
        <b/>
        <sz val="12"/>
        <rFont val="David"/>
        <family val="2"/>
      </rPr>
      <t>הקונגרס</t>
    </r>
  </si>
  <si>
    <r>
      <t xml:space="preserve">תב"ר 2185 - תוספת שש כיתות לימוד בי"ס שז"ר - </t>
    </r>
    <r>
      <rPr>
        <b/>
        <sz val="12"/>
        <rFont val="David"/>
        <family val="2"/>
      </rPr>
      <t>אולם ספורט ותוספת כיתות בי"ס שז"ר</t>
    </r>
  </si>
  <si>
    <t>תיכון ראשונים, שפוץ כללי, תוספת כיתות ואודיטוריו</t>
  </si>
  <si>
    <t>שיפוץ חזיתות בתים  על חשבון בעלי הדירות</t>
  </si>
  <si>
    <t>חוף הכוכבים, מבנה שרותים קל</t>
  </si>
  <si>
    <t>בדיקה וחידוש של מתקני הולם</t>
  </si>
  <si>
    <t>הצטיידות החטיבה במגרש 406</t>
  </si>
  <si>
    <t>הצעת התקציב הבלתי רגיל לשנת 2026</t>
  </si>
  <si>
    <t>יתרה לביצוע צפוי עד 31.12.25</t>
  </si>
  <si>
    <t xml:space="preserve">התקנת מעליות, שרותים, רמפות בבי"ס עפ"י תוכנית רב שנתית.  </t>
  </si>
  <si>
    <t xml:space="preserve">פרויקט  בניית אודיטוריום, תוספת 6 כתות ו-2 ממ"דים ,שיפוץ כללי ומעלית כולל איטום גג אולם ספורט. שיפוץ חזיתות והצטיידות. </t>
  </si>
  <si>
    <t xml:space="preserve">המשך הסדרת שטחי בי"ס, תוספת הסדרת שטחי גנ"י כולל: עצי הצללה, דשא סינטטי, מערכות השקייה חסכוניות במים והסדרת שטחים מוזנחים. עפ"י תוכנית עבודה שתאושר ע"י הנהלת עיר. </t>
  </si>
  <si>
    <t>נגישות אקוסטית כיתות בי"ס בו צבי, ראשונים, ברנר . מימון מ.החינוך.</t>
  </si>
  <si>
    <t xml:space="preserve">נגישות אקוסטית 2021 </t>
  </si>
  <si>
    <t>עבודות שיפוץ הקונסבטוריון כ- 1,000 מ"ר ב-2 קומות בשכונת יד התשעה .מימון מ. הפיס. הסתיים. ייסגר עם קבלת  תקבול מ. הפיס.</t>
  </si>
  <si>
    <t>הקמת נישות לכלי אצירה/חומות/ גדרות לחצרות</t>
  </si>
  <si>
    <t>עבודות שיפוץ,מע. הגברה לקראת אירוח המכביה 2025. בקשת מימון מ. הספורט.</t>
  </si>
  <si>
    <t>הקמת מוקד עירוני ומרכז הפעלה</t>
  </si>
  <si>
    <t xml:space="preserve">סך התקציב הנדרש בשנת 2026 ע"י מינהל חינוך  מסתכם ב - </t>
  </si>
  <si>
    <t>שיפוץ והצטיידות חדר מורים  הנדסאים.  ייסגר עם קבלת תקבול מ. החינוך.</t>
  </si>
  <si>
    <t>הצטיידות החטיבה  כולל מחשוב.</t>
  </si>
  <si>
    <t xml:space="preserve">סך התקציב הנדרש בשנת 2026 ע"י אגף ספורט  מסתכם ב - </t>
  </si>
  <si>
    <t>התקציב מיועד  בין היתר לתב"ע חזית חוף הים ויישומה, שיפוץ ושדרוג תחנות שאיבה ותב"ע לנכס עירוני במלון הצוק.</t>
  </si>
  <si>
    <t xml:space="preserve">סך התקציב הנדרש בשנת 2026 ע"י אגף תקשוב ומערכות מידע מסתכם ב - </t>
  </si>
  <si>
    <t>תקשורת ברחבי העיר ומוסדות חינוך, שדרוג מערכות ליבה</t>
  </si>
  <si>
    <t>ותוכנית הצטיידות מיחשוב מוסדות חינוך.</t>
  </si>
  <si>
    <t>יתרת תקציב פנויה 31.12.25</t>
  </si>
  <si>
    <t xml:space="preserve">סך התקציב הנדרש בשנת 2026 ע"י אגף נכסים וביטוח מסתכם ב - </t>
  </si>
  <si>
    <t>פיצויים - פארק הבאסה</t>
  </si>
  <si>
    <t>פיצויים ליתרת בעלי המקרקעין בגין ירידת ערך בעקבות תוכניות הר/1890 והר/1941.  איחוד עם תב"ר 1330.</t>
  </si>
  <si>
    <t>תקציב 2026 כולל ברובו את פיצויים בפארק הבאסה.</t>
  </si>
  <si>
    <t>פיצויי הפקעה שצ"פ אלוני ים/שד' התעסוקה. ראה תב"ר 1588 בחב' לפיתוח.</t>
  </si>
  <si>
    <t xml:space="preserve">סך התקציב הנדרש בשנת 2026 במינהל כללי  מסתכם ב - </t>
  </si>
  <si>
    <t>רכישת מדיחי כלים למוסדות עירוניים ומוסדות חינוך</t>
  </si>
  <si>
    <t>רכישת מדיחי כלים למוסדות עירוניים ומוסדות חינוך.</t>
  </si>
  <si>
    <t>(*) שינוי שם: פרויקטים דחופים בצ"מ 2024/2025/2026</t>
  </si>
  <si>
    <t>סל עבודות פרויקטים תחבורתיים עפ"י החלטות וע.תנועה ופניות הציבור: הסדרים בטיחותיים בצמתים ,הסדרי חניה,תכנון תנועתי חדש. ראה תב"ר המשך מס' 20115 במינהל תפעול.</t>
  </si>
  <si>
    <t>עב' פיתוח דחופות בלתי צפויות, מימוני ביניים, שיתעוררו במהלך השנה ויבוצעו עפ"י החלטות הנהלת העיר. שנים 2024/2025/2026.</t>
  </si>
  <si>
    <t xml:space="preserve">פיתוח פארק רבין </t>
  </si>
  <si>
    <t xml:space="preserve">מעון לאנשים עם מוגבלויות - ביד התשעה </t>
  </si>
  <si>
    <t>היקפי פרויקט מעל 17,350,000 ₪</t>
  </si>
  <si>
    <t>שצפ הואדי והמנהרה הרומית (*) להוסיף לשם:"נעמי שמר".</t>
  </si>
  <si>
    <r>
      <rPr>
        <sz val="11"/>
        <rFont val="David"/>
        <family val="2"/>
      </rPr>
      <t>מייזמי חדשנו</t>
    </r>
    <r>
      <rPr>
        <sz val="11"/>
        <rFont val="David"/>
        <family val="2"/>
        <charset val="177"/>
      </rPr>
      <t>ת (*) עדכון שם</t>
    </r>
  </si>
  <si>
    <r>
      <t xml:space="preserve">תב"ר 2170: מיזמים קהילתיים - </t>
    </r>
    <r>
      <rPr>
        <b/>
        <sz val="12"/>
        <color theme="1"/>
        <rFont val="David"/>
        <family val="2"/>
      </rPr>
      <t xml:space="preserve"> מייזמי חדשנות </t>
    </r>
  </si>
  <si>
    <t>הדמיית פרויקט: פינוי בינוי ויצמן</t>
  </si>
  <si>
    <t>הדמיית פרויקט הקונגרס</t>
  </si>
  <si>
    <t>פרויקט : מתנ"ס יד התשעה - ליה</t>
  </si>
  <si>
    <t>פרויקט : מרכז יום טיפולי יד התשעה</t>
  </si>
  <si>
    <t>פרויקט : חט"ב רעות בוסתן</t>
  </si>
  <si>
    <t>פרויקט : בי"ס אלון</t>
  </si>
  <si>
    <t>המשך ביצוע עבודות במתחם. ביצוע רחוב שנקר.</t>
  </si>
  <si>
    <t>המשך עבודות פיתוח שצ"פ ("מערכות") במתחם אלוני ים הר' 2030.</t>
  </si>
  <si>
    <t>תכנון מתחם צומת כדורי לפינוי בינוי וביצוע עבודות ציבוריות.</t>
  </si>
  <si>
    <t>תוספת קומה כ - 300 מ"ר, עבודות שיפוץ ופיתוח רחבת המוזיאון. מימון מ. התרבות ומ. הפיס.</t>
  </si>
  <si>
    <t>בי"ס קבע "קרן אור" ליד בי"ס "אופק"  עד 10 כיתות. תכנון ראשוני.</t>
  </si>
  <si>
    <t xml:space="preserve">שדרוג והחלפת מערכות צ'ילרים . מימון חלקי תאגיד התרבות. </t>
  </si>
  <si>
    <t>תכנון מאגר השהייה לנגר עילי גלילות ומובל ניקוז.</t>
  </si>
  <si>
    <t>בי"ס יסודי 24 כיתות , א.ס., גנ"י, מעונות מגרש 201.</t>
  </si>
  <si>
    <t>שיפוץ מרכז מסחרי נורדאו.</t>
  </si>
  <si>
    <t>בי"ס מונטוסורי.</t>
  </si>
  <si>
    <t>הסדרת תב"ע מתחם ההסתדרות.</t>
  </si>
  <si>
    <t>שצ"פ דרומית לבי"ס  304.</t>
  </si>
  <si>
    <t>הקמת מוקד עירוני ומרכז הפעלה.</t>
  </si>
  <si>
    <t>שדרוג תשתיות תאורה ברחובות ובגינות: מאזה , הכוזרי , הפרדסים, אחד העם.</t>
  </si>
  <si>
    <t>עבודות הקמת שטחי גינון בחופי אכדיה.</t>
  </si>
  <si>
    <t>הצטיידות ריהוט ומיחשוב מבנה  בי"ס דמוקרטי.</t>
  </si>
  <si>
    <t>המשך חידוש ציפוי מגרשי הספורט כולל גורדון, נוף ים, שז"ר, ספורטק, וולפסון ואילנות.</t>
  </si>
  <si>
    <t xml:space="preserve">סך התקציב הנדרש בשנת 2026 ע"י החברה לפיתוח התיירות מסתכם ב - </t>
  </si>
  <si>
    <t>שיפוץ ושדרוג תחנות השאיבה - אכדיה דרום וצפון ותחנת הכוכבים.</t>
  </si>
  <si>
    <t>5-16</t>
  </si>
  <si>
    <t>אגף תרבות נוער וקהילה (ת.נ.ו.ק)</t>
  </si>
  <si>
    <t>81-82</t>
  </si>
  <si>
    <t>רשות מקרקעי ישראל</t>
  </si>
  <si>
    <r>
      <t xml:space="preserve">תב"ר 2095: ספירת מלאי וסימון הרכוש העירוני - </t>
    </r>
    <r>
      <rPr>
        <b/>
        <sz val="12"/>
        <rFont val="David"/>
        <family val="2"/>
      </rPr>
      <t>ספירות מלאי וסימון ושדרוג מערכת ניהול מחסנים</t>
    </r>
  </si>
  <si>
    <r>
      <t xml:space="preserve">תב"ר 20171: מתחם כושר קרבי בחוף ים - </t>
    </r>
    <r>
      <rPr>
        <b/>
        <sz val="12"/>
        <rFont val="David"/>
        <family val="2"/>
      </rPr>
      <t>מתחמי כושר במרחב הציבורי</t>
    </r>
  </si>
  <si>
    <t xml:space="preserve"> שינוי שם: מתחמי כושר במרחב הציבורי (*) עדכון שם</t>
  </si>
  <si>
    <r>
      <t xml:space="preserve">תב"ר 20171: הקמת גינות בי"ס קהילתיות - </t>
    </r>
    <r>
      <rPr>
        <b/>
        <sz val="12"/>
        <rFont val="David"/>
        <family val="2"/>
      </rPr>
      <t>הקמת גינות קהילתיות במוס"ח</t>
    </r>
  </si>
  <si>
    <t xml:space="preserve"> הקמת גינות קהילתיות במוס"ח (+) עדכון שם</t>
  </si>
  <si>
    <t>פרוט הפרויקטים מובא בעמוד 100 - 98</t>
  </si>
  <si>
    <t>17-30</t>
  </si>
  <si>
    <t>תאור הפרויקטים מובא בעמודים 30 - 24</t>
  </si>
  <si>
    <t>31-56</t>
  </si>
  <si>
    <t>תאור הפרויקטים מובא בעמודים 56 -43</t>
  </si>
  <si>
    <t>57-74</t>
  </si>
  <si>
    <t>75-77</t>
  </si>
  <si>
    <t>78-80</t>
  </si>
  <si>
    <t>83-84</t>
  </si>
  <si>
    <t>85-88</t>
  </si>
  <si>
    <t>89-91</t>
  </si>
  <si>
    <t>92-97</t>
  </si>
  <si>
    <t>98-100</t>
  </si>
  <si>
    <r>
      <t xml:space="preserve">תב"ר 20004: שצפ הואדי והמנהרה הרומית  - </t>
    </r>
    <r>
      <rPr>
        <b/>
        <sz val="12"/>
        <rFont val="David"/>
        <family val="2"/>
      </rPr>
      <t>שצפ הואדי והמנהרה הרומית, נעמי שמר</t>
    </r>
  </si>
  <si>
    <t>שצפ הואדי והמנהרה הרומית, נעמי שמר (*) עדכון שם</t>
  </si>
  <si>
    <t>גמר תכנון ותחילת עבודות לבניית הקונגרס.</t>
  </si>
  <si>
    <t>תכנון והקמת מרכז תרבות וספריה עירונית ברחוב בן גוריון</t>
  </si>
  <si>
    <t>תכנון וביצוע הקמת מרכז ספורט ותרבות.</t>
  </si>
  <si>
    <t>תכנון המתחם. מימון רמ"י.</t>
  </si>
  <si>
    <t>חוף הכוכבים - הקמת מבנה שירותים.</t>
  </si>
  <si>
    <t xml:space="preserve">מסגרת עבודות גידור מגרשי ספורט. </t>
  </si>
  <si>
    <t>מספר הפרויקטים המטופלים ע"י אגף נכסים וביטוח:</t>
  </si>
  <si>
    <t xml:space="preserve">  </t>
  </si>
  <si>
    <t>מספר הפרויקטים המטופלים ע"י המינהל הכללי, כולל איכות הסביבה</t>
  </si>
  <si>
    <t>מסגרת. החלפת ריהוט בבתי הספר.</t>
  </si>
  <si>
    <t>פרויקטים דחופים בלתי צפויים מראש/מימוני ביניים ופרויקט , השתתפות העירייה בחוק המטרו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</si>
</sst>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_ ;_ * \-#,##0_ ;_ * &quot;-&quot;??_ ;_ @_ "/>
  </numFmts>
  <fonts count="133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name val="David"/>
      <family val="2"/>
      <charset val="177"/>
    </font>
    <font>
      <b/>
      <sz val="11"/>
      <name val="David"/>
      <family val="2"/>
      <charset val="177"/>
    </font>
    <font>
      <sz val="11"/>
      <name val="David"/>
      <family val="2"/>
      <charset val="177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sz val="10"/>
      <name val="Arial"/>
      <family val="2"/>
      <scheme val="minor"/>
    </font>
    <font>
      <sz val="10"/>
      <name val="Arial"/>
      <family val="2"/>
    </font>
    <font>
      <b/>
      <u/>
      <sz val="18"/>
      <name val="David"/>
      <family val="2"/>
      <charset val="177"/>
    </font>
    <font>
      <b/>
      <u/>
      <sz val="14"/>
      <name val="David"/>
      <family val="2"/>
      <charset val="177"/>
    </font>
    <font>
      <b/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</font>
    <font>
      <b/>
      <sz val="1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sz val="11"/>
      <color rgb="FF000000"/>
      <name val="Nachlieli CLM"/>
      <family val="2"/>
      <charset val="1"/>
    </font>
    <font>
      <b/>
      <u/>
      <sz val="16"/>
      <name val="David"/>
      <family val="2"/>
      <charset val="177"/>
    </font>
    <font>
      <b/>
      <u/>
      <sz val="16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theme="1"/>
      <name val="Wingdings"/>
      <charset val="2"/>
    </font>
    <font>
      <strike/>
      <sz val="12"/>
      <color theme="1"/>
      <name val="Times New Roman"/>
      <family val="1"/>
    </font>
    <font>
      <sz val="14"/>
      <color theme="1"/>
      <name val="David"/>
      <family val="2"/>
      <charset val="177"/>
    </font>
    <font>
      <b/>
      <u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u val="singleAccounting"/>
      <sz val="12"/>
      <color theme="1"/>
      <name val="David"/>
      <family val="2"/>
      <charset val="177"/>
    </font>
    <font>
      <b/>
      <u val="doubleAccounting"/>
      <sz val="12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8"/>
      <color rgb="FFFF0000"/>
      <name val="David"/>
      <family val="2"/>
      <charset val="177"/>
    </font>
    <font>
      <b/>
      <sz val="12"/>
      <color theme="1"/>
      <name val="David"/>
      <family val="2"/>
    </font>
    <font>
      <sz val="11"/>
      <color theme="1"/>
      <name val="Wingdings"/>
      <charset val="2"/>
    </font>
    <font>
      <sz val="12"/>
      <color theme="1"/>
      <name val="David"/>
      <family val="2"/>
    </font>
    <font>
      <strike/>
      <sz val="11"/>
      <name val="David"/>
      <family val="2"/>
    </font>
    <font>
      <b/>
      <sz val="18"/>
      <color theme="1"/>
      <name val="David"/>
      <family val="2"/>
    </font>
    <font>
      <b/>
      <u/>
      <sz val="18"/>
      <name val="David"/>
      <family val="2"/>
    </font>
    <font>
      <b/>
      <sz val="16"/>
      <color theme="1"/>
      <name val="David"/>
      <family val="2"/>
    </font>
    <font>
      <b/>
      <sz val="16"/>
      <color theme="1"/>
      <name val="Arial"/>
      <family val="2"/>
      <scheme val="minor"/>
    </font>
    <font>
      <b/>
      <u/>
      <sz val="12"/>
      <color theme="1"/>
      <name val="David"/>
      <family val="2"/>
    </font>
    <font>
      <b/>
      <sz val="11"/>
      <color theme="1"/>
      <name val="Wingdings"/>
      <charset val="2"/>
    </font>
    <font>
      <strike/>
      <sz val="12"/>
      <color theme="1"/>
      <name val="David"/>
      <family val="2"/>
      <charset val="177"/>
    </font>
    <font>
      <strike/>
      <sz val="11"/>
      <color theme="1"/>
      <name val="Arial"/>
      <family val="2"/>
      <charset val="177"/>
      <scheme val="minor"/>
    </font>
    <font>
      <b/>
      <strike/>
      <sz val="11"/>
      <color theme="1"/>
      <name val="Arial"/>
      <family val="2"/>
      <scheme val="minor"/>
    </font>
    <font>
      <b/>
      <sz val="10"/>
      <name val="David"/>
      <family val="2"/>
      <charset val="177"/>
    </font>
    <font>
      <sz val="9"/>
      <name val="David"/>
      <family val="2"/>
    </font>
    <font>
      <b/>
      <sz val="16"/>
      <name val="David"/>
      <family val="2"/>
    </font>
    <font>
      <sz val="12"/>
      <color rgb="FFFF0000"/>
      <name val="David"/>
      <family val="2"/>
      <charset val="177"/>
    </font>
    <font>
      <b/>
      <sz val="12"/>
      <color rgb="FFFF0000"/>
      <name val="David"/>
      <family val="2"/>
      <charset val="177"/>
    </font>
    <font>
      <b/>
      <sz val="14"/>
      <name val="David"/>
      <family val="2"/>
    </font>
    <font>
      <b/>
      <u/>
      <sz val="16"/>
      <name val="David"/>
      <family val="2"/>
    </font>
    <font>
      <b/>
      <sz val="11"/>
      <color rgb="FFFF0000"/>
      <name val="David"/>
      <family val="2"/>
    </font>
    <font>
      <sz val="14"/>
      <name val="David"/>
      <family val="2"/>
    </font>
    <font>
      <sz val="10"/>
      <name val="David"/>
      <family val="2"/>
    </font>
    <font>
      <sz val="11"/>
      <color rgb="FFFF0000"/>
      <name val="David"/>
      <family val="2"/>
      <charset val="177"/>
    </font>
    <font>
      <sz val="12"/>
      <color rgb="FFFF0000"/>
      <name val="David"/>
      <family val="2"/>
    </font>
    <font>
      <b/>
      <sz val="11"/>
      <color rgb="FFFF0000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name val="Wingdings"/>
      <charset val="2"/>
    </font>
    <font>
      <sz val="11"/>
      <color theme="1"/>
      <name val="David"/>
      <family val="2"/>
      <charset val="177"/>
    </font>
    <font>
      <b/>
      <sz val="12"/>
      <color rgb="FFFF0000"/>
      <name val="David"/>
      <family val="2"/>
    </font>
    <font>
      <strike/>
      <sz val="12"/>
      <name val="David"/>
      <family val="2"/>
      <charset val="177"/>
    </font>
    <font>
      <b/>
      <strike/>
      <u/>
      <sz val="12"/>
      <name val="David"/>
      <family val="2"/>
    </font>
    <font>
      <strike/>
      <sz val="11"/>
      <name val="Arial"/>
      <family val="2"/>
      <charset val="177"/>
      <scheme val="minor"/>
    </font>
    <font>
      <b/>
      <strike/>
      <sz val="12"/>
      <name val="David"/>
      <family val="2"/>
    </font>
    <font>
      <strike/>
      <sz val="11"/>
      <color theme="1"/>
      <name val="Wingdings"/>
      <charset val="2"/>
    </font>
    <font>
      <b/>
      <u/>
      <sz val="14"/>
      <name val="David"/>
      <family val="2"/>
    </font>
    <font>
      <sz val="8"/>
      <name val="Arial"/>
      <family val="2"/>
    </font>
    <font>
      <b/>
      <sz val="20"/>
      <color rgb="FFFF0000"/>
      <name val="David"/>
      <family val="2"/>
      <charset val="177"/>
    </font>
    <font>
      <sz val="11"/>
      <color theme="1"/>
      <name val="David"/>
      <family val="2"/>
    </font>
    <font>
      <sz val="10"/>
      <name val="David"/>
      <family val="2"/>
      <charset val="177"/>
    </font>
    <font>
      <b/>
      <sz val="10"/>
      <name val="David"/>
      <family val="2"/>
    </font>
    <font>
      <u/>
      <sz val="12"/>
      <color theme="1"/>
      <name val="David"/>
      <family val="2"/>
      <charset val="177"/>
    </font>
    <font>
      <b/>
      <sz val="10.8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2">
    <xf numFmtId="0" fontId="0" fillId="0" borderId="0"/>
    <xf numFmtId="0" fontId="58" fillId="0" borderId="0"/>
    <xf numFmtId="0" fontId="64" fillId="0" borderId="0">
      <alignment vertical="top"/>
    </xf>
    <xf numFmtId="0" fontId="58" fillId="2" borderId="1" applyNumberFormat="0" applyFont="0" applyAlignment="0" applyProtection="0"/>
    <xf numFmtId="0" fontId="65" fillId="0" borderId="0"/>
    <xf numFmtId="0" fontId="57" fillId="0" borderId="0"/>
    <xf numFmtId="0" fontId="57" fillId="0" borderId="0"/>
    <xf numFmtId="0" fontId="57" fillId="2" borderId="1" applyNumberFormat="0" applyFont="0" applyAlignment="0" applyProtection="0"/>
    <xf numFmtId="0" fontId="57" fillId="2" borderId="1" applyNumberFormat="0" applyFont="0" applyAlignment="0" applyProtection="0"/>
    <xf numFmtId="9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56" fillId="0" borderId="0"/>
    <xf numFmtId="43" fontId="69" fillId="0" borderId="0" applyFont="0" applyFill="0" applyBorder="0" applyAlignment="0" applyProtection="0"/>
    <xf numFmtId="0" fontId="74" fillId="0" borderId="0"/>
    <xf numFmtId="43" fontId="74" fillId="0" borderId="0" applyFont="0" applyFill="0" applyBorder="0" applyAlignment="0" applyProtection="0"/>
    <xf numFmtId="0" fontId="55" fillId="0" borderId="0"/>
    <xf numFmtId="0" fontId="65" fillId="0" borderId="0"/>
    <xf numFmtId="0" fontId="55" fillId="0" borderId="0"/>
    <xf numFmtId="43" fontId="55" fillId="0" borderId="0" applyFont="0" applyFill="0" applyBorder="0" applyAlignment="0" applyProtection="0"/>
    <xf numFmtId="0" fontId="55" fillId="0" borderId="0"/>
    <xf numFmtId="0" fontId="54" fillId="0" borderId="0"/>
    <xf numFmtId="43" fontId="54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0" fontId="51" fillId="0" borderId="0"/>
    <xf numFmtId="0" fontId="50" fillId="0" borderId="0"/>
    <xf numFmtId="0" fontId="49" fillId="0" borderId="0"/>
    <xf numFmtId="0" fontId="47" fillId="0" borderId="0"/>
    <xf numFmtId="0" fontId="46" fillId="0" borderId="0"/>
    <xf numFmtId="0" fontId="46" fillId="0" borderId="0"/>
    <xf numFmtId="0" fontId="45" fillId="0" borderId="0"/>
    <xf numFmtId="0" fontId="44" fillId="0" borderId="0"/>
    <xf numFmtId="43" fontId="44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43" fontId="3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2" borderId="1" applyNumberFormat="0" applyFont="0" applyAlignment="0" applyProtection="0"/>
    <xf numFmtId="0" fontId="9" fillId="0" borderId="0"/>
    <xf numFmtId="0" fontId="9" fillId="2" borderId="1" applyNumberFormat="0" applyFont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</cellStyleXfs>
  <cellXfs count="545">
    <xf numFmtId="0" fontId="0" fillId="0" borderId="0" xfId="0"/>
    <xf numFmtId="0" fontId="61" fillId="0" borderId="0" xfId="0" applyFont="1" applyAlignment="1">
      <alignment wrapText="1"/>
    </xf>
    <xf numFmtId="3" fontId="60" fillId="0" borderId="2" xfId="4" applyNumberFormat="1" applyFont="1" applyBorder="1" applyAlignment="1">
      <alignment horizontal="right" vertical="center" wrapText="1"/>
    </xf>
    <xf numFmtId="0" fontId="61" fillId="0" borderId="2" xfId="4" applyFont="1" applyBorder="1" applyAlignment="1">
      <alignment vertical="center" wrapText="1"/>
    </xf>
    <xf numFmtId="3" fontId="61" fillId="0" borderId="2" xfId="4" applyNumberFormat="1" applyFont="1" applyBorder="1" applyAlignment="1">
      <alignment vertical="center" wrapText="1"/>
    </xf>
    <xf numFmtId="0" fontId="61" fillId="0" borderId="0" xfId="4" applyFont="1" applyAlignment="1">
      <alignment vertical="center" wrapText="1"/>
    </xf>
    <xf numFmtId="0" fontId="60" fillId="0" borderId="0" xfId="4" applyFont="1" applyAlignment="1">
      <alignment vertical="center" wrapText="1"/>
    </xf>
    <xf numFmtId="0" fontId="60" fillId="0" borderId="2" xfId="4" applyFont="1" applyBorder="1" applyAlignment="1">
      <alignment vertical="center" wrapText="1"/>
    </xf>
    <xf numFmtId="3" fontId="60" fillId="0" borderId="2" xfId="4" applyNumberFormat="1" applyFont="1" applyBorder="1" applyAlignment="1">
      <alignment vertical="center" wrapText="1"/>
    </xf>
    <xf numFmtId="3" fontId="62" fillId="0" borderId="2" xfId="4" applyNumberFormat="1" applyFont="1" applyBorder="1" applyAlignment="1">
      <alignment vertical="center" wrapText="1"/>
    </xf>
    <xf numFmtId="0" fontId="61" fillId="0" borderId="0" xfId="4" applyFont="1"/>
    <xf numFmtId="3" fontId="61" fillId="0" borderId="0" xfId="4" applyNumberFormat="1" applyFont="1"/>
    <xf numFmtId="0" fontId="60" fillId="0" borderId="2" xfId="4" applyFont="1" applyBorder="1" applyAlignment="1">
      <alignment horizontal="right" vertical="center" wrapText="1"/>
    </xf>
    <xf numFmtId="0" fontId="61" fillId="0" borderId="0" xfId="4" applyFont="1" applyAlignment="1">
      <alignment wrapText="1"/>
    </xf>
    <xf numFmtId="0" fontId="60" fillId="0" borderId="2" xfId="0" applyFont="1" applyBorder="1" applyAlignment="1">
      <alignment horizontal="right" vertical="center" wrapText="1"/>
    </xf>
    <xf numFmtId="0" fontId="60" fillId="0" borderId="0" xfId="4" applyFont="1" applyAlignment="1">
      <alignment horizontal="right" vertical="center" wrapText="1"/>
    </xf>
    <xf numFmtId="3" fontId="60" fillId="0" borderId="0" xfId="4" applyNumberFormat="1" applyFont="1" applyAlignment="1">
      <alignment horizontal="right" vertical="center" wrapText="1"/>
    </xf>
    <xf numFmtId="0" fontId="70" fillId="0" borderId="2" xfId="4" applyFont="1" applyBorder="1" applyAlignment="1">
      <alignment vertical="center" wrapText="1"/>
    </xf>
    <xf numFmtId="0" fontId="71" fillId="0" borderId="2" xfId="4" applyFont="1" applyBorder="1" applyAlignment="1">
      <alignment vertical="center" wrapText="1"/>
    </xf>
    <xf numFmtId="0" fontId="63" fillId="0" borderId="2" xfId="4" applyFont="1" applyBorder="1" applyAlignment="1">
      <alignment vertical="center" wrapText="1"/>
    </xf>
    <xf numFmtId="0" fontId="63" fillId="0" borderId="0" xfId="4" applyFont="1" applyAlignment="1">
      <alignment vertical="center" wrapText="1"/>
    </xf>
    <xf numFmtId="0" fontId="66" fillId="0" borderId="0" xfId="4" applyFont="1"/>
    <xf numFmtId="0" fontId="66" fillId="0" borderId="0" xfId="4" applyFont="1" applyAlignment="1">
      <alignment horizontal="right" vertical="center" wrapText="1"/>
    </xf>
    <xf numFmtId="0" fontId="66" fillId="0" borderId="0" xfId="4" applyFont="1" applyAlignment="1">
      <alignment horizontal="right" vertical="center"/>
    </xf>
    <xf numFmtId="0" fontId="66" fillId="0" borderId="0" xfId="4" applyFont="1" applyAlignment="1">
      <alignment vertical="center"/>
    </xf>
    <xf numFmtId="0" fontId="63" fillId="0" borderId="2" xfId="4" applyFont="1" applyBorder="1" applyAlignment="1">
      <alignment horizontal="right" vertical="center" wrapText="1"/>
    </xf>
    <xf numFmtId="0" fontId="63" fillId="0" borderId="0" xfId="4" applyFont="1"/>
    <xf numFmtId="3" fontId="62" fillId="0" borderId="2" xfId="4" applyNumberFormat="1" applyFont="1" applyBorder="1" applyAlignment="1">
      <alignment vertical="center"/>
    </xf>
    <xf numFmtId="0" fontId="62" fillId="0" borderId="0" xfId="4" applyFont="1" applyAlignment="1">
      <alignment vertical="center"/>
    </xf>
    <xf numFmtId="0" fontId="62" fillId="0" borderId="0" xfId="4" applyFont="1"/>
    <xf numFmtId="0" fontId="62" fillId="0" borderId="0" xfId="4" applyFont="1" applyAlignment="1">
      <alignment horizontal="right" vertical="center" wrapText="1"/>
    </xf>
    <xf numFmtId="0" fontId="62" fillId="0" borderId="0" xfId="4" applyFont="1" applyAlignment="1">
      <alignment horizontal="right" vertical="center"/>
    </xf>
    <xf numFmtId="3" fontId="63" fillId="0" borderId="0" xfId="4" applyNumberFormat="1" applyFont="1" applyAlignment="1">
      <alignment horizontal="right" vertical="center"/>
    </xf>
    <xf numFmtId="165" fontId="62" fillId="0" borderId="0" xfId="12" applyNumberFormat="1" applyFont="1" applyFill="1" applyBorder="1" applyAlignment="1">
      <alignment horizontal="right" vertical="center"/>
    </xf>
    <xf numFmtId="0" fontId="63" fillId="0" borderId="0" xfId="4" applyFont="1" applyAlignment="1">
      <alignment horizontal="right" vertical="center"/>
    </xf>
    <xf numFmtId="3" fontId="62" fillId="0" borderId="0" xfId="4" applyNumberFormat="1" applyFont="1" applyAlignment="1">
      <alignment horizontal="right" vertical="center"/>
    </xf>
    <xf numFmtId="0" fontId="71" fillId="0" borderId="0" xfId="4" applyFont="1" applyAlignment="1">
      <alignment vertical="center" wrapText="1"/>
    </xf>
    <xf numFmtId="0" fontId="67" fillId="0" borderId="0" xfId="4" applyFont="1"/>
    <xf numFmtId="0" fontId="62" fillId="0" borderId="0" xfId="16" applyFont="1"/>
    <xf numFmtId="49" fontId="62" fillId="0" borderId="0" xfId="16" applyNumberFormat="1" applyFont="1"/>
    <xf numFmtId="3" fontId="62" fillId="0" borderId="0" xfId="16" applyNumberFormat="1" applyFont="1"/>
    <xf numFmtId="0" fontId="62" fillId="0" borderId="12" xfId="16" applyFont="1" applyBorder="1"/>
    <xf numFmtId="3" fontId="62" fillId="0" borderId="2" xfId="16" applyNumberFormat="1" applyFont="1" applyBorder="1"/>
    <xf numFmtId="3" fontId="62" fillId="0" borderId="13" xfId="16" applyNumberFormat="1" applyFont="1" applyBorder="1"/>
    <xf numFmtId="3" fontId="62" fillId="0" borderId="12" xfId="16" applyNumberFormat="1" applyFont="1" applyBorder="1"/>
    <xf numFmtId="0" fontId="63" fillId="0" borderId="0" xfId="16" applyFont="1"/>
    <xf numFmtId="3" fontId="63" fillId="0" borderId="12" xfId="16" applyNumberFormat="1" applyFont="1" applyBorder="1"/>
    <xf numFmtId="3" fontId="63" fillId="0" borderId="2" xfId="16" applyNumberFormat="1" applyFont="1" applyBorder="1"/>
    <xf numFmtId="3" fontId="63" fillId="0" borderId="13" xfId="16" applyNumberFormat="1" applyFont="1" applyBorder="1"/>
    <xf numFmtId="3" fontId="63" fillId="0" borderId="14" xfId="16" applyNumberFormat="1" applyFont="1" applyBorder="1"/>
    <xf numFmtId="3" fontId="63" fillId="0" borderId="15" xfId="16" applyNumberFormat="1" applyFont="1" applyBorder="1"/>
    <xf numFmtId="3" fontId="63" fillId="0" borderId="16" xfId="16" applyNumberFormat="1" applyFont="1" applyBorder="1"/>
    <xf numFmtId="0" fontId="55" fillId="0" borderId="0" xfId="17"/>
    <xf numFmtId="0" fontId="76" fillId="0" borderId="0" xfId="17" applyFont="1" applyAlignment="1">
      <alignment horizontal="right" vertical="center" readingOrder="2"/>
    </xf>
    <xf numFmtId="0" fontId="77" fillId="0" borderId="0" xfId="17" applyFont="1" applyAlignment="1">
      <alignment horizontal="right" vertical="center" readingOrder="2"/>
    </xf>
    <xf numFmtId="0" fontId="78" fillId="0" borderId="0" xfId="17" applyFont="1" applyAlignment="1">
      <alignment horizontal="right" vertical="center" readingOrder="2"/>
    </xf>
    <xf numFmtId="0" fontId="79" fillId="0" borderId="0" xfId="17" applyFont="1" applyAlignment="1">
      <alignment horizontal="right" vertical="center" readingOrder="2"/>
    </xf>
    <xf numFmtId="0" fontId="80" fillId="0" borderId="0" xfId="17" applyFont="1" applyAlignment="1">
      <alignment horizontal="right" vertical="center" readingOrder="2"/>
    </xf>
    <xf numFmtId="0" fontId="81" fillId="0" borderId="0" xfId="17" applyFont="1" applyAlignment="1">
      <alignment horizontal="right" vertical="center" readingOrder="2"/>
    </xf>
    <xf numFmtId="0" fontId="77" fillId="0" borderId="0" xfId="17" quotePrefix="1" applyFont="1" applyAlignment="1">
      <alignment horizontal="right" vertical="center" readingOrder="2"/>
    </xf>
    <xf numFmtId="0" fontId="82" fillId="0" borderId="0" xfId="17" applyFont="1" applyAlignment="1">
      <alignment horizontal="right" vertical="center" readingOrder="2"/>
    </xf>
    <xf numFmtId="0" fontId="83" fillId="0" borderId="0" xfId="17" applyFont="1" applyAlignment="1">
      <alignment horizontal="right" vertical="center" readingOrder="2"/>
    </xf>
    <xf numFmtId="0" fontId="84" fillId="0" borderId="0" xfId="17" applyFont="1"/>
    <xf numFmtId="165" fontId="77" fillId="0" borderId="0" xfId="18" applyNumberFormat="1" applyFont="1" applyAlignment="1">
      <alignment horizontal="right" vertical="center" readingOrder="2"/>
    </xf>
    <xf numFmtId="165" fontId="85" fillId="0" borderId="0" xfId="18" applyNumberFormat="1" applyFont="1" applyAlignment="1">
      <alignment horizontal="right" vertical="center" readingOrder="2"/>
    </xf>
    <xf numFmtId="165" fontId="86" fillId="0" borderId="0" xfId="17" applyNumberFormat="1" applyFont="1" applyAlignment="1">
      <alignment horizontal="right" vertical="center" readingOrder="2"/>
    </xf>
    <xf numFmtId="0" fontId="79" fillId="0" borderId="2" xfId="17" applyFont="1" applyBorder="1" applyAlignment="1">
      <alignment horizontal="center" vertical="center" readingOrder="2"/>
    </xf>
    <xf numFmtId="0" fontId="79" fillId="0" borderId="2" xfId="17" applyFont="1" applyBorder="1" applyAlignment="1">
      <alignment horizontal="center" vertical="center" wrapText="1" readingOrder="2"/>
    </xf>
    <xf numFmtId="0" fontId="79" fillId="0" borderId="2" xfId="17" applyFont="1" applyBorder="1" applyAlignment="1">
      <alignment horizontal="right" vertical="center" readingOrder="2"/>
    </xf>
    <xf numFmtId="165" fontId="77" fillId="0" borderId="2" xfId="18" applyNumberFormat="1" applyFont="1" applyBorder="1" applyAlignment="1">
      <alignment horizontal="right" vertical="center" readingOrder="2"/>
    </xf>
    <xf numFmtId="0" fontId="79" fillId="0" borderId="2" xfId="17" applyFont="1" applyBorder="1" applyAlignment="1">
      <alignment horizontal="right" vertical="center" wrapText="1" readingOrder="2"/>
    </xf>
    <xf numFmtId="3" fontId="79" fillId="0" borderId="0" xfId="17" applyNumberFormat="1" applyFont="1" applyAlignment="1">
      <alignment horizontal="right" vertical="center" readingOrder="2"/>
    </xf>
    <xf numFmtId="0" fontId="79" fillId="0" borderId="25" xfId="17" applyFont="1" applyBorder="1" applyAlignment="1">
      <alignment horizontal="right" vertical="center" readingOrder="2"/>
    </xf>
    <xf numFmtId="0" fontId="55" fillId="0" borderId="26" xfId="17" applyBorder="1"/>
    <xf numFmtId="165" fontId="79" fillId="0" borderId="10" xfId="18" applyNumberFormat="1" applyFont="1" applyBorder="1" applyAlignment="1">
      <alignment horizontal="right" vertical="center" readingOrder="2"/>
    </xf>
    <xf numFmtId="165" fontId="79" fillId="0" borderId="11" xfId="18" applyNumberFormat="1" applyFont="1" applyBorder="1" applyAlignment="1">
      <alignment horizontal="right" vertical="center" readingOrder="2"/>
    </xf>
    <xf numFmtId="0" fontId="77" fillId="0" borderId="22" xfId="17" applyFont="1" applyBorder="1" applyAlignment="1">
      <alignment horizontal="right" vertical="center" readingOrder="2"/>
    </xf>
    <xf numFmtId="0" fontId="55" fillId="0" borderId="6" xfId="17" applyBorder="1"/>
    <xf numFmtId="3" fontId="77" fillId="0" borderId="2" xfId="17" applyNumberFormat="1" applyFont="1" applyBorder="1" applyAlignment="1">
      <alignment horizontal="right" vertical="center" readingOrder="2"/>
    </xf>
    <xf numFmtId="3" fontId="77" fillId="0" borderId="18" xfId="17" applyNumberFormat="1" applyFont="1" applyBorder="1" applyAlignment="1">
      <alignment horizontal="right" vertical="center" readingOrder="2"/>
    </xf>
    <xf numFmtId="9" fontId="55" fillId="0" borderId="0" xfId="9" applyFont="1"/>
    <xf numFmtId="0" fontId="77" fillId="0" borderId="27" xfId="17" applyFont="1" applyBorder="1" applyAlignment="1">
      <alignment horizontal="right" vertical="center" readingOrder="2"/>
    </xf>
    <xf numFmtId="0" fontId="55" fillId="0" borderId="7" xfId="17" applyBorder="1"/>
    <xf numFmtId="3" fontId="77" fillId="0" borderId="0" xfId="17" applyNumberFormat="1" applyFont="1" applyAlignment="1">
      <alignment horizontal="right" vertical="center" readingOrder="2"/>
    </xf>
    <xf numFmtId="0" fontId="55" fillId="0" borderId="28" xfId="17" applyBorder="1"/>
    <xf numFmtId="165" fontId="79" fillId="0" borderId="15" xfId="18" applyNumberFormat="1" applyFont="1" applyBorder="1" applyAlignment="1">
      <alignment vertical="center" readingOrder="2"/>
    </xf>
    <xf numFmtId="9" fontId="79" fillId="0" borderId="16" xfId="9" applyFont="1" applyBorder="1" applyAlignment="1">
      <alignment vertical="center" readingOrder="2"/>
    </xf>
    <xf numFmtId="165" fontId="79" fillId="0" borderId="0" xfId="18" applyNumberFormat="1" applyFont="1" applyBorder="1" applyAlignment="1">
      <alignment horizontal="right" vertical="center" readingOrder="2"/>
    </xf>
    <xf numFmtId="165" fontId="79" fillId="0" borderId="17" xfId="18" applyNumberFormat="1" applyFont="1" applyBorder="1" applyAlignment="1">
      <alignment horizontal="right" vertical="center" readingOrder="2"/>
    </xf>
    <xf numFmtId="0" fontId="68" fillId="0" borderId="6" xfId="17" applyFont="1" applyBorder="1"/>
    <xf numFmtId="165" fontId="79" fillId="0" borderId="20" xfId="18" applyNumberFormat="1" applyFont="1" applyBorder="1" applyAlignment="1">
      <alignment horizontal="right" vertical="center" readingOrder="2"/>
    </xf>
    <xf numFmtId="9" fontId="79" fillId="0" borderId="16" xfId="9" applyFont="1" applyBorder="1" applyAlignment="1">
      <alignment horizontal="right" vertical="center" readingOrder="2"/>
    </xf>
    <xf numFmtId="0" fontId="62" fillId="0" borderId="0" xfId="16" applyFont="1" applyAlignment="1">
      <alignment horizontal="center" vertical="center"/>
    </xf>
    <xf numFmtId="3" fontId="62" fillId="0" borderId="2" xfId="16" applyNumberFormat="1" applyFont="1" applyBorder="1" applyAlignment="1">
      <alignment vertical="center"/>
    </xf>
    <xf numFmtId="3" fontId="61" fillId="0" borderId="2" xfId="16" applyNumberFormat="1" applyFont="1" applyBorder="1" applyAlignment="1">
      <alignment vertical="center" wrapText="1"/>
    </xf>
    <xf numFmtId="0" fontId="62" fillId="0" borderId="0" xfId="16" applyFont="1" applyAlignment="1">
      <alignment vertical="center"/>
    </xf>
    <xf numFmtId="0" fontId="55" fillId="0" borderId="0" xfId="17" applyAlignment="1">
      <alignment horizontal="left"/>
    </xf>
    <xf numFmtId="0" fontId="77" fillId="0" borderId="0" xfId="17" quotePrefix="1" applyFont="1" applyAlignment="1">
      <alignment horizontal="left" vertical="center" readingOrder="2"/>
    </xf>
    <xf numFmtId="16" fontId="77" fillId="0" borderId="0" xfId="17" quotePrefix="1" applyNumberFormat="1" applyFont="1" applyAlignment="1">
      <alignment horizontal="left" vertical="center" readingOrder="2"/>
    </xf>
    <xf numFmtId="0" fontId="77" fillId="0" borderId="0" xfId="17" applyFont="1" applyAlignment="1">
      <alignment horizontal="left" vertical="center" readingOrder="2"/>
    </xf>
    <xf numFmtId="0" fontId="77" fillId="0" borderId="0" xfId="17" applyFont="1" applyAlignment="1">
      <alignment vertical="center" readingOrder="2"/>
    </xf>
    <xf numFmtId="0" fontId="60" fillId="0" borderId="2" xfId="16" applyFont="1" applyBorder="1" applyAlignment="1">
      <alignment horizontal="right" vertical="center" wrapText="1"/>
    </xf>
    <xf numFmtId="0" fontId="61" fillId="0" borderId="0" xfId="16" applyFont="1"/>
    <xf numFmtId="3" fontId="61" fillId="0" borderId="0" xfId="16" applyNumberFormat="1" applyFont="1"/>
    <xf numFmtId="3" fontId="60" fillId="0" borderId="2" xfId="16" applyNumberFormat="1" applyFont="1" applyBorder="1" applyAlignment="1">
      <alignment horizontal="right" vertical="center" wrapText="1"/>
    </xf>
    <xf numFmtId="0" fontId="61" fillId="0" borderId="0" xfId="16" applyFont="1" applyAlignment="1">
      <alignment vertical="center" wrapText="1"/>
    </xf>
    <xf numFmtId="0" fontId="61" fillId="0" borderId="2" xfId="16" applyFont="1" applyBorder="1" applyAlignment="1">
      <alignment vertical="center" wrapText="1"/>
    </xf>
    <xf numFmtId="0" fontId="60" fillId="0" borderId="0" xfId="16" applyFont="1" applyAlignment="1">
      <alignment vertical="center" wrapText="1"/>
    </xf>
    <xf numFmtId="0" fontId="60" fillId="0" borderId="2" xfId="16" applyFont="1" applyBorder="1" applyAlignment="1">
      <alignment vertical="center" wrapText="1"/>
    </xf>
    <xf numFmtId="0" fontId="61" fillId="0" borderId="0" xfId="16" applyFont="1" applyAlignment="1">
      <alignment wrapText="1"/>
    </xf>
    <xf numFmtId="0" fontId="59" fillId="0" borderId="0" xfId="16" applyFont="1"/>
    <xf numFmtId="0" fontId="60" fillId="0" borderId="0" xfId="16" applyFont="1" applyAlignment="1">
      <alignment horizontal="right" vertical="center" wrapText="1"/>
    </xf>
    <xf numFmtId="165" fontId="77" fillId="0" borderId="13" xfId="18" applyNumberFormat="1" applyFont="1" applyBorder="1" applyAlignment="1">
      <alignment horizontal="right" vertical="center" readingOrder="2"/>
    </xf>
    <xf numFmtId="0" fontId="79" fillId="0" borderId="14" xfId="17" applyFont="1" applyBorder="1" applyAlignment="1">
      <alignment horizontal="right" vertical="center" readingOrder="2"/>
    </xf>
    <xf numFmtId="9" fontId="79" fillId="0" borderId="2" xfId="9" applyFont="1" applyBorder="1" applyAlignment="1">
      <alignment horizontal="right" vertical="center" readingOrder="2"/>
    </xf>
    <xf numFmtId="0" fontId="59" fillId="0" borderId="0" xfId="0" applyFont="1"/>
    <xf numFmtId="3" fontId="89" fillId="0" borderId="15" xfId="17" applyNumberFormat="1" applyFont="1" applyBorder="1" applyAlignment="1">
      <alignment horizontal="right" vertical="center" readingOrder="2"/>
    </xf>
    <xf numFmtId="3" fontId="89" fillId="0" borderId="16" xfId="17" applyNumberFormat="1" applyFont="1" applyBorder="1" applyAlignment="1">
      <alignment horizontal="right" vertical="center" readingOrder="2"/>
    </xf>
    <xf numFmtId="0" fontId="79" fillId="0" borderId="30" xfId="17" applyFont="1" applyBorder="1" applyAlignment="1">
      <alignment horizontal="right" vertical="center" readingOrder="2"/>
    </xf>
    <xf numFmtId="0" fontId="77" fillId="0" borderId="30" xfId="17" applyFont="1" applyBorder="1" applyAlignment="1">
      <alignment horizontal="right" vertical="center" readingOrder="2"/>
    </xf>
    <xf numFmtId="3" fontId="61" fillId="0" borderId="0" xfId="13" quotePrefix="1" applyNumberFormat="1" applyFont="1" applyAlignment="1">
      <alignment horizontal="center" vertical="center"/>
    </xf>
    <xf numFmtId="0" fontId="67" fillId="0" borderId="0" xfId="16" applyFont="1"/>
    <xf numFmtId="0" fontId="89" fillId="0" borderId="0" xfId="17" applyFont="1" applyAlignment="1">
      <alignment horizontal="right" vertical="center" readingOrder="2"/>
    </xf>
    <xf numFmtId="165" fontId="77" fillId="0" borderId="2" xfId="18" applyNumberFormat="1" applyFont="1" applyFill="1" applyBorder="1" applyAlignment="1">
      <alignment horizontal="right" vertical="center" readingOrder="2"/>
    </xf>
    <xf numFmtId="0" fontId="65" fillId="0" borderId="0" xfId="16"/>
    <xf numFmtId="0" fontId="89" fillId="0" borderId="0" xfId="17" quotePrefix="1" applyFont="1" applyAlignment="1">
      <alignment horizontal="right" vertical="center" readingOrder="2"/>
    </xf>
    <xf numFmtId="0" fontId="79" fillId="0" borderId="22" xfId="17" applyFont="1" applyBorder="1" applyAlignment="1">
      <alignment horizontal="right" vertical="center" readingOrder="2"/>
    </xf>
    <xf numFmtId="0" fontId="54" fillId="0" borderId="0" xfId="20"/>
    <xf numFmtId="0" fontId="76" fillId="0" borderId="0" xfId="20" applyFont="1" applyAlignment="1">
      <alignment horizontal="right" vertical="center" readingOrder="2"/>
    </xf>
    <xf numFmtId="0" fontId="77" fillId="0" borderId="0" xfId="20" applyFont="1" applyAlignment="1">
      <alignment horizontal="right" vertical="center" readingOrder="2"/>
    </xf>
    <xf numFmtId="0" fontId="79" fillId="0" borderId="0" xfId="20" applyFont="1" applyAlignment="1">
      <alignment horizontal="right" vertical="center" readingOrder="2"/>
    </xf>
    <xf numFmtId="0" fontId="87" fillId="0" borderId="0" xfId="20" applyFont="1"/>
    <xf numFmtId="165" fontId="79" fillId="0" borderId="0" xfId="21" applyNumberFormat="1" applyFont="1" applyBorder="1" applyAlignment="1">
      <alignment horizontal="right" vertical="center" readingOrder="2"/>
    </xf>
    <xf numFmtId="3" fontId="77" fillId="0" borderId="0" xfId="20" applyNumberFormat="1" applyFont="1" applyAlignment="1">
      <alignment horizontal="right" vertical="center" readingOrder="2"/>
    </xf>
    <xf numFmtId="0" fontId="68" fillId="0" borderId="0" xfId="20" applyFont="1"/>
    <xf numFmtId="165" fontId="79" fillId="0" borderId="0" xfId="21" applyNumberFormat="1" applyFont="1" applyBorder="1" applyAlignment="1">
      <alignment vertical="center" readingOrder="2"/>
    </xf>
    <xf numFmtId="0" fontId="77" fillId="0" borderId="0" xfId="20" quotePrefix="1" applyFont="1" applyAlignment="1">
      <alignment horizontal="right" vertical="center" readingOrder="2"/>
    </xf>
    <xf numFmtId="0" fontId="78" fillId="0" borderId="0" xfId="20" applyFont="1" applyAlignment="1">
      <alignment horizontal="right" vertical="center" readingOrder="2"/>
    </xf>
    <xf numFmtId="0" fontId="88" fillId="0" borderId="0" xfId="20" applyFont="1" applyAlignment="1">
      <alignment horizontal="right" vertical="center" readingOrder="2"/>
    </xf>
    <xf numFmtId="0" fontId="77" fillId="0" borderId="0" xfId="22" applyFont="1" applyAlignment="1">
      <alignment horizontal="right" vertical="center" readingOrder="2"/>
    </xf>
    <xf numFmtId="0" fontId="53" fillId="0" borderId="0" xfId="22"/>
    <xf numFmtId="0" fontId="76" fillId="0" borderId="0" xfId="22" applyFont="1" applyAlignment="1">
      <alignment horizontal="right" vertical="center" readingOrder="2"/>
    </xf>
    <xf numFmtId="0" fontId="90" fillId="0" borderId="0" xfId="22" applyFont="1"/>
    <xf numFmtId="3" fontId="79" fillId="0" borderId="24" xfId="22" applyNumberFormat="1" applyFont="1" applyBorder="1" applyAlignment="1">
      <alignment horizontal="right" vertical="center" readingOrder="2"/>
    </xf>
    <xf numFmtId="0" fontId="79" fillId="0" borderId="11" xfId="22" applyFont="1" applyBorder="1" applyAlignment="1">
      <alignment horizontal="center" vertical="center" readingOrder="2"/>
    </xf>
    <xf numFmtId="0" fontId="79" fillId="0" borderId="0" xfId="22" applyFont="1" applyAlignment="1">
      <alignment horizontal="right" vertical="center" readingOrder="2"/>
    </xf>
    <xf numFmtId="0" fontId="77" fillId="0" borderId="12" xfId="22" applyFont="1" applyBorder="1" applyAlignment="1">
      <alignment horizontal="right" vertical="center" readingOrder="2"/>
    </xf>
    <xf numFmtId="3" fontId="77" fillId="0" borderId="13" xfId="22" applyNumberFormat="1" applyFont="1" applyBorder="1" applyAlignment="1">
      <alignment horizontal="center" vertical="center" readingOrder="2"/>
    </xf>
    <xf numFmtId="0" fontId="79" fillId="0" borderId="14" xfId="22" applyFont="1" applyBorder="1" applyAlignment="1">
      <alignment horizontal="right" vertical="center" readingOrder="2"/>
    </xf>
    <xf numFmtId="0" fontId="79" fillId="0" borderId="9" xfId="22" applyFont="1" applyBorder="1" applyAlignment="1">
      <alignment horizontal="right" vertical="center" readingOrder="2"/>
    </xf>
    <xf numFmtId="0" fontId="79" fillId="0" borderId="10" xfId="22" applyFont="1" applyBorder="1" applyAlignment="1">
      <alignment horizontal="center" vertical="center" readingOrder="2"/>
    </xf>
    <xf numFmtId="0" fontId="79" fillId="0" borderId="11" xfId="22" applyFont="1" applyBorder="1" applyAlignment="1">
      <alignment horizontal="right" vertical="center" readingOrder="2"/>
    </xf>
    <xf numFmtId="3" fontId="77" fillId="0" borderId="2" xfId="22" applyNumberFormat="1" applyFont="1" applyBorder="1" applyAlignment="1">
      <alignment horizontal="center" vertical="center" readingOrder="2"/>
    </xf>
    <xf numFmtId="9" fontId="77" fillId="0" borderId="13" xfId="9" applyFont="1" applyBorder="1" applyAlignment="1">
      <alignment horizontal="right" vertical="center" readingOrder="2"/>
    </xf>
    <xf numFmtId="3" fontId="79" fillId="0" borderId="15" xfId="22" applyNumberFormat="1" applyFont="1" applyBorder="1" applyAlignment="1">
      <alignment horizontal="center" vertical="center" readingOrder="2"/>
    </xf>
    <xf numFmtId="0" fontId="77" fillId="0" borderId="34" xfId="22" applyFont="1" applyBorder="1" applyAlignment="1">
      <alignment horizontal="right" vertical="center" readingOrder="2"/>
    </xf>
    <xf numFmtId="3" fontId="77" fillId="0" borderId="35" xfId="22" applyNumberFormat="1" applyFont="1" applyBorder="1" applyAlignment="1">
      <alignment horizontal="center" vertical="center" readingOrder="2"/>
    </xf>
    <xf numFmtId="3" fontId="77" fillId="0" borderId="16" xfId="22" applyNumberFormat="1" applyFont="1" applyBorder="1" applyAlignment="1">
      <alignment horizontal="center" vertical="center" readingOrder="2"/>
    </xf>
    <xf numFmtId="164" fontId="77" fillId="0" borderId="13" xfId="9" applyNumberFormat="1" applyFont="1" applyBorder="1" applyAlignment="1">
      <alignment horizontal="right" vertical="center" readingOrder="2"/>
    </xf>
    <xf numFmtId="3" fontId="79" fillId="0" borderId="0" xfId="22" applyNumberFormat="1" applyFont="1" applyAlignment="1">
      <alignment horizontal="center" vertical="center" readingOrder="2"/>
    </xf>
    <xf numFmtId="9" fontId="79" fillId="0" borderId="0" xfId="9" applyFont="1" applyBorder="1" applyAlignment="1">
      <alignment horizontal="right" vertical="center" readingOrder="2"/>
    </xf>
    <xf numFmtId="0" fontId="72" fillId="0" borderId="0" xfId="4" applyFont="1" applyAlignment="1">
      <alignment horizontal="right" vertical="center"/>
    </xf>
    <xf numFmtId="0" fontId="72" fillId="0" borderId="0" xfId="4" applyFont="1" applyAlignment="1">
      <alignment vertical="center"/>
    </xf>
    <xf numFmtId="3" fontId="77" fillId="0" borderId="0" xfId="22" applyNumberFormat="1" applyFont="1" applyAlignment="1">
      <alignment horizontal="center" vertical="center" readingOrder="2"/>
    </xf>
    <xf numFmtId="0" fontId="75" fillId="0" borderId="0" xfId="16" applyFont="1"/>
    <xf numFmtId="0" fontId="67" fillId="0" borderId="0" xfId="4" applyFont="1" applyAlignment="1">
      <alignment vertical="center"/>
    </xf>
    <xf numFmtId="164" fontId="55" fillId="0" borderId="0" xfId="9" applyNumberFormat="1" applyFont="1"/>
    <xf numFmtId="0" fontId="79" fillId="0" borderId="11" xfId="22" applyFont="1" applyBorder="1" applyAlignment="1">
      <alignment vertical="center" readingOrder="2"/>
    </xf>
    <xf numFmtId="164" fontId="77" fillId="0" borderId="13" xfId="9" applyNumberFormat="1" applyFont="1" applyBorder="1" applyAlignment="1">
      <alignment vertical="center" readingOrder="2"/>
    </xf>
    <xf numFmtId="0" fontId="61" fillId="0" borderId="2" xfId="4" applyFont="1" applyBorder="1" applyAlignment="1">
      <alignment vertical="center"/>
    </xf>
    <xf numFmtId="0" fontId="61" fillId="0" borderId="2" xfId="4" applyFont="1" applyBorder="1" applyAlignment="1">
      <alignment horizontal="right" vertical="center" wrapText="1"/>
    </xf>
    <xf numFmtId="3" fontId="70" fillId="0" borderId="2" xfId="4" applyNumberFormat="1" applyFont="1" applyBorder="1" applyAlignment="1">
      <alignment horizontal="right" vertical="center" wrapText="1"/>
    </xf>
    <xf numFmtId="0" fontId="59" fillId="0" borderId="0" xfId="16" applyFont="1" applyAlignment="1">
      <alignment wrapText="1"/>
    </xf>
    <xf numFmtId="0" fontId="61" fillId="0" borderId="0" xfId="16" applyFont="1" applyAlignment="1">
      <alignment vertical="center"/>
    </xf>
    <xf numFmtId="3" fontId="60" fillId="0" borderId="0" xfId="16" applyNumberFormat="1" applyFont="1" applyAlignment="1">
      <alignment horizontal="right" vertical="center" wrapText="1"/>
    </xf>
    <xf numFmtId="0" fontId="70" fillId="0" borderId="2" xfId="16" applyFont="1" applyBorder="1" applyAlignment="1">
      <alignment horizontal="right" vertical="center" wrapText="1"/>
    </xf>
    <xf numFmtId="0" fontId="71" fillId="0" borderId="2" xfId="16" applyFont="1" applyBorder="1" applyAlignment="1">
      <alignment vertical="center" wrapText="1"/>
    </xf>
    <xf numFmtId="0" fontId="61" fillId="0" borderId="2" xfId="16" applyFont="1" applyBorder="1" applyAlignment="1">
      <alignment vertical="center"/>
    </xf>
    <xf numFmtId="3" fontId="61" fillId="0" borderId="2" xfId="16" applyNumberFormat="1" applyFont="1" applyBorder="1" applyAlignment="1">
      <alignment horizontal="right" vertical="center" wrapText="1"/>
    </xf>
    <xf numFmtId="0" fontId="60" fillId="0" borderId="0" xfId="16" applyFont="1"/>
    <xf numFmtId="0" fontId="70" fillId="0" borderId="2" xfId="16" applyFont="1" applyBorder="1" applyAlignment="1">
      <alignment vertical="center" wrapText="1"/>
    </xf>
    <xf numFmtId="3" fontId="59" fillId="0" borderId="0" xfId="16" applyNumberFormat="1" applyFont="1"/>
    <xf numFmtId="0" fontId="93" fillId="0" borderId="0" xfId="17" quotePrefix="1" applyFont="1" applyAlignment="1">
      <alignment horizontal="right" vertical="center" readingOrder="2"/>
    </xf>
    <xf numFmtId="0" fontId="94" fillId="0" borderId="0" xfId="4" applyFont="1" applyAlignment="1">
      <alignment horizontal="right" vertical="center" wrapText="1"/>
    </xf>
    <xf numFmtId="0" fontId="94" fillId="0" borderId="0" xfId="4" applyFont="1" applyAlignment="1">
      <alignment horizontal="right" vertical="center"/>
    </xf>
    <xf numFmtId="0" fontId="94" fillId="0" borderId="0" xfId="4" applyFont="1"/>
    <xf numFmtId="0" fontId="61" fillId="0" borderId="0" xfId="16" applyFont="1" applyAlignment="1">
      <alignment horizontal="right" wrapText="1"/>
    </xf>
    <xf numFmtId="0" fontId="61" fillId="0" borderId="2" xfId="16" applyFont="1" applyBorder="1" applyAlignment="1">
      <alignment horizontal="right" vertical="center" wrapText="1"/>
    </xf>
    <xf numFmtId="0" fontId="67" fillId="0" borderId="0" xfId="16" applyFont="1" applyAlignment="1">
      <alignment wrapText="1"/>
    </xf>
    <xf numFmtId="165" fontId="77" fillId="0" borderId="0" xfId="17" applyNumberFormat="1" applyFont="1" applyAlignment="1">
      <alignment horizontal="right" vertical="center" readingOrder="2"/>
    </xf>
    <xf numFmtId="0" fontId="77" fillId="0" borderId="0" xfId="30" applyFont="1" applyAlignment="1">
      <alignment horizontal="right" vertical="center" readingOrder="2"/>
    </xf>
    <xf numFmtId="0" fontId="49" fillId="0" borderId="0" xfId="30"/>
    <xf numFmtId="0" fontId="76" fillId="0" borderId="0" xfId="30" applyFont="1" applyAlignment="1">
      <alignment horizontal="right" vertical="center" readingOrder="2"/>
    </xf>
    <xf numFmtId="0" fontId="90" fillId="0" borderId="0" xfId="30" applyFont="1"/>
    <xf numFmtId="3" fontId="79" fillId="0" borderId="24" xfId="30" applyNumberFormat="1" applyFont="1" applyBorder="1" applyAlignment="1">
      <alignment horizontal="right" vertical="center" readingOrder="2"/>
    </xf>
    <xf numFmtId="3" fontId="77" fillId="0" borderId="8" xfId="22" applyNumberFormat="1" applyFont="1" applyBorder="1" applyAlignment="1">
      <alignment horizontal="center" vertical="center" readingOrder="2"/>
    </xf>
    <xf numFmtId="0" fontId="71" fillId="0" borderId="0" xfId="16" applyFont="1"/>
    <xf numFmtId="0" fontId="71" fillId="0" borderId="2" xfId="4" applyFont="1" applyBorder="1" applyAlignment="1">
      <alignment vertical="center"/>
    </xf>
    <xf numFmtId="3" fontId="89" fillId="0" borderId="15" xfId="22" applyNumberFormat="1" applyFont="1" applyBorder="1" applyAlignment="1">
      <alignment horizontal="center" vertical="center" readingOrder="2"/>
    </xf>
    <xf numFmtId="9" fontId="89" fillId="0" borderId="16" xfId="9" applyFont="1" applyBorder="1" applyAlignment="1">
      <alignment horizontal="right" vertical="center" readingOrder="2"/>
    </xf>
    <xf numFmtId="3" fontId="71" fillId="0" borderId="2" xfId="16" applyNumberFormat="1" applyFont="1" applyBorder="1" applyAlignment="1">
      <alignment vertical="center" wrapText="1"/>
    </xf>
    <xf numFmtId="0" fontId="96" fillId="0" borderId="0" xfId="22" applyFont="1"/>
    <xf numFmtId="0" fontId="97" fillId="0" borderId="0" xfId="22" applyFont="1" applyAlignment="1">
      <alignment horizontal="right" vertical="center" readingOrder="2"/>
    </xf>
    <xf numFmtId="0" fontId="48" fillId="0" borderId="0" xfId="22" applyFont="1"/>
    <xf numFmtId="164" fontId="89" fillId="0" borderId="16" xfId="9" applyNumberFormat="1" applyFont="1" applyBorder="1" applyAlignment="1">
      <alignment horizontal="right" vertical="center" readingOrder="2"/>
    </xf>
    <xf numFmtId="165" fontId="62" fillId="0" borderId="0" xfId="4" applyNumberFormat="1" applyFont="1" applyAlignment="1">
      <alignment horizontal="right" vertical="center"/>
    </xf>
    <xf numFmtId="0" fontId="95" fillId="0" borderId="0" xfId="17" applyFont="1"/>
    <xf numFmtId="0" fontId="68" fillId="0" borderId="0" xfId="30" applyFont="1"/>
    <xf numFmtId="0" fontId="98" fillId="0" borderId="0" xfId="30" applyFont="1"/>
    <xf numFmtId="0" fontId="79" fillId="0" borderId="0" xfId="30" applyFont="1" applyAlignment="1">
      <alignment horizontal="right" vertical="center" readingOrder="2"/>
    </xf>
    <xf numFmtId="164" fontId="89" fillId="0" borderId="16" xfId="9" applyNumberFormat="1" applyFont="1" applyBorder="1" applyAlignment="1">
      <alignment vertical="center" readingOrder="2"/>
    </xf>
    <xf numFmtId="0" fontId="59" fillId="0" borderId="0" xfId="0" applyFont="1" applyAlignment="1">
      <alignment wrapText="1"/>
    </xf>
    <xf numFmtId="0" fontId="79" fillId="0" borderId="10" xfId="17" applyFont="1" applyBorder="1" applyAlignment="1">
      <alignment horizontal="right" vertical="center" readingOrder="2"/>
    </xf>
    <xf numFmtId="0" fontId="99" fillId="0" borderId="0" xfId="17" applyFont="1" applyAlignment="1">
      <alignment horizontal="right" vertical="center" readingOrder="2"/>
    </xf>
    <xf numFmtId="0" fontId="100" fillId="0" borderId="0" xfId="17" applyFont="1"/>
    <xf numFmtId="0" fontId="101" fillId="0" borderId="0" xfId="17" applyFont="1"/>
    <xf numFmtId="165" fontId="77" fillId="0" borderId="13" xfId="18" applyNumberFormat="1" applyFont="1" applyBorder="1" applyAlignment="1">
      <alignment vertical="center" readingOrder="2"/>
    </xf>
    <xf numFmtId="165" fontId="61" fillId="0" borderId="0" xfId="10" applyNumberFormat="1" applyFont="1" applyFill="1" applyAlignment="1">
      <alignment wrapText="1"/>
    </xf>
    <xf numFmtId="3" fontId="70" fillId="0" borderId="2" xfId="16" applyNumberFormat="1" applyFont="1" applyBorder="1" applyAlignment="1">
      <alignment vertical="center" wrapText="1"/>
    </xf>
    <xf numFmtId="165" fontId="61" fillId="0" borderId="2" xfId="10" applyNumberFormat="1" applyFont="1" applyBorder="1" applyAlignment="1">
      <alignment vertical="center" wrapText="1"/>
    </xf>
    <xf numFmtId="3" fontId="62" fillId="0" borderId="0" xfId="16" applyNumberFormat="1" applyFont="1" applyAlignment="1">
      <alignment horizontal="center" vertical="center"/>
    </xf>
    <xf numFmtId="0" fontId="91" fillId="0" borderId="0" xfId="30" applyFont="1" applyAlignment="1">
      <alignment horizontal="right" vertical="center" readingOrder="2"/>
    </xf>
    <xf numFmtId="0" fontId="77" fillId="0" borderId="0" xfId="30" applyFont="1" applyAlignment="1">
      <alignment vertical="center" readingOrder="2"/>
    </xf>
    <xf numFmtId="0" fontId="89" fillId="0" borderId="0" xfId="22" applyFont="1" applyAlignment="1">
      <alignment horizontal="right" vertical="center" readingOrder="2"/>
    </xf>
    <xf numFmtId="3" fontId="91" fillId="0" borderId="3" xfId="22" applyNumberFormat="1" applyFont="1" applyBorder="1" applyAlignment="1">
      <alignment horizontal="center" vertical="center" readingOrder="2"/>
    </xf>
    <xf numFmtId="9" fontId="89" fillId="0" borderId="0" xfId="9" applyFont="1" applyBorder="1" applyAlignment="1">
      <alignment horizontal="right" vertical="center" readingOrder="2"/>
    </xf>
    <xf numFmtId="3" fontId="91" fillId="0" borderId="13" xfId="22" applyNumberFormat="1" applyFont="1" applyBorder="1" applyAlignment="1">
      <alignment horizontal="center" vertical="center" readingOrder="2"/>
    </xf>
    <xf numFmtId="3" fontId="71" fillId="0" borderId="2" xfId="4" applyNumberFormat="1" applyFont="1" applyBorder="1" applyAlignment="1">
      <alignment vertical="center"/>
    </xf>
    <xf numFmtId="0" fontId="71" fillId="0" borderId="0" xfId="4" applyFont="1" applyAlignment="1">
      <alignment vertical="center"/>
    </xf>
    <xf numFmtId="165" fontId="61" fillId="0" borderId="2" xfId="16" applyNumberFormat="1" applyFont="1" applyBorder="1" applyAlignment="1">
      <alignment horizontal="right" vertical="center" wrapText="1"/>
    </xf>
    <xf numFmtId="0" fontId="91" fillId="0" borderId="0" xfId="17" applyFont="1" applyAlignment="1">
      <alignment horizontal="right" vertical="center" readingOrder="2"/>
    </xf>
    <xf numFmtId="0" fontId="62" fillId="0" borderId="12" xfId="16" applyFont="1" applyBorder="1" applyAlignment="1">
      <alignment vertical="center"/>
    </xf>
    <xf numFmtId="3" fontId="63" fillId="0" borderId="13" xfId="16" applyNumberFormat="1" applyFont="1" applyBorder="1" applyAlignment="1">
      <alignment vertical="center"/>
    </xf>
    <xf numFmtId="0" fontId="63" fillId="0" borderId="9" xfId="16" applyFont="1" applyBorder="1" applyAlignment="1">
      <alignment horizontal="center" vertical="center"/>
    </xf>
    <xf numFmtId="3" fontId="63" fillId="0" borderId="10" xfId="16" applyNumberFormat="1" applyFont="1" applyBorder="1" applyAlignment="1">
      <alignment horizontal="center" vertical="center" wrapText="1"/>
    </xf>
    <xf numFmtId="0" fontId="63" fillId="0" borderId="11" xfId="16" applyFont="1" applyBorder="1" applyAlignment="1">
      <alignment horizontal="center" vertical="center"/>
    </xf>
    <xf numFmtId="0" fontId="63" fillId="0" borderId="14" xfId="16" applyFont="1" applyBorder="1" applyAlignment="1">
      <alignment vertical="center"/>
    </xf>
    <xf numFmtId="3" fontId="63" fillId="0" borderId="15" xfId="16" applyNumberFormat="1" applyFont="1" applyBorder="1" applyAlignment="1">
      <alignment vertical="center"/>
    </xf>
    <xf numFmtId="3" fontId="63" fillId="0" borderId="16" xfId="16" applyNumberFormat="1" applyFont="1" applyBorder="1" applyAlignment="1">
      <alignment vertical="center"/>
    </xf>
    <xf numFmtId="0" fontId="65" fillId="0" borderId="0" xfId="0" applyFont="1"/>
    <xf numFmtId="0" fontId="33" fillId="0" borderId="0" xfId="17" applyFont="1"/>
    <xf numFmtId="0" fontId="65" fillId="0" borderId="0" xfId="16" applyAlignment="1">
      <alignment wrapText="1"/>
    </xf>
    <xf numFmtId="0" fontId="65" fillId="0" borderId="0" xfId="16" applyAlignment="1">
      <alignment vertical="center"/>
    </xf>
    <xf numFmtId="3" fontId="102" fillId="0" borderId="2" xfId="16" applyNumberFormat="1" applyFont="1" applyBorder="1" applyAlignment="1">
      <alignment horizontal="right" vertical="center" wrapText="1"/>
    </xf>
    <xf numFmtId="0" fontId="105" fillId="0" borderId="0" xfId="17" applyFont="1" applyAlignment="1">
      <alignment horizontal="right" vertical="center" readingOrder="2"/>
    </xf>
    <xf numFmtId="3" fontId="60" fillId="0" borderId="2" xfId="4" applyNumberFormat="1" applyFont="1" applyBorder="1" applyAlignment="1">
      <alignment vertical="center"/>
    </xf>
    <xf numFmtId="165" fontId="63" fillId="0" borderId="24" xfId="10" applyNumberFormat="1" applyFont="1" applyBorder="1" applyAlignment="1">
      <alignment horizontal="right" vertical="center" readingOrder="2"/>
    </xf>
    <xf numFmtId="0" fontId="62" fillId="0" borderId="0" xfId="17" applyFont="1" applyAlignment="1">
      <alignment horizontal="right" vertical="center" readingOrder="2"/>
    </xf>
    <xf numFmtId="3" fontId="63" fillId="0" borderId="24" xfId="17" applyNumberFormat="1" applyFont="1" applyBorder="1" applyAlignment="1">
      <alignment horizontal="right" vertical="center" readingOrder="2"/>
    </xf>
    <xf numFmtId="0" fontId="72" fillId="0" borderId="0" xfId="17" applyFont="1" applyAlignment="1">
      <alignment horizontal="right" vertical="center" readingOrder="2"/>
    </xf>
    <xf numFmtId="0" fontId="79" fillId="0" borderId="2" xfId="22" applyFont="1" applyBorder="1" applyAlignment="1">
      <alignment horizontal="right" vertical="center" readingOrder="2"/>
    </xf>
    <xf numFmtId="0" fontId="79" fillId="0" borderId="2" xfId="22" applyFont="1" applyBorder="1" applyAlignment="1">
      <alignment horizontal="center" vertical="center" readingOrder="2"/>
    </xf>
    <xf numFmtId="0" fontId="77" fillId="0" borderId="2" xfId="22" applyFont="1" applyBorder="1" applyAlignment="1">
      <alignment horizontal="right" vertical="center" readingOrder="2"/>
    </xf>
    <xf numFmtId="165" fontId="71" fillId="0" borderId="0" xfId="10" applyNumberFormat="1" applyFont="1" applyFill="1" applyAlignment="1">
      <alignment wrapText="1"/>
    </xf>
    <xf numFmtId="0" fontId="107" fillId="0" borderId="0" xfId="4" applyFont="1"/>
    <xf numFmtId="165" fontId="60" fillId="0" borderId="0" xfId="10" applyNumberFormat="1" applyFont="1" applyFill="1" applyAlignment="1">
      <alignment wrapText="1"/>
    </xf>
    <xf numFmtId="165" fontId="55" fillId="0" borderId="0" xfId="12" applyNumberFormat="1" applyFont="1"/>
    <xf numFmtId="165" fontId="55" fillId="0" borderId="0" xfId="17" applyNumberFormat="1"/>
    <xf numFmtId="0" fontId="24" fillId="0" borderId="0" xfId="17" applyFont="1"/>
    <xf numFmtId="0" fontId="89" fillId="0" borderId="0" xfId="30" applyFont="1" applyAlignment="1">
      <alignment vertical="center" readingOrder="2"/>
    </xf>
    <xf numFmtId="0" fontId="77" fillId="0" borderId="0" xfId="30" applyFont="1" applyAlignment="1">
      <alignment vertical="top" readingOrder="2"/>
    </xf>
    <xf numFmtId="0" fontId="91" fillId="0" borderId="0" xfId="30" applyFont="1" applyAlignment="1">
      <alignment horizontal="right" vertical="top" readingOrder="2"/>
    </xf>
    <xf numFmtId="0" fontId="59" fillId="0" borderId="0" xfId="4" applyFont="1"/>
    <xf numFmtId="3" fontId="70" fillId="0" borderId="2" xfId="4" applyNumberFormat="1" applyFont="1" applyBorder="1" applyAlignment="1">
      <alignment vertical="center" wrapText="1"/>
    </xf>
    <xf numFmtId="3" fontId="61" fillId="0" borderId="2" xfId="4" applyNumberFormat="1" applyFont="1" applyBorder="1" applyAlignment="1">
      <alignment horizontal="right" vertical="center" wrapText="1"/>
    </xf>
    <xf numFmtId="0" fontId="60" fillId="0" borderId="2" xfId="4" applyFont="1" applyBorder="1" applyAlignment="1">
      <alignment vertical="center"/>
    </xf>
    <xf numFmtId="0" fontId="60" fillId="0" borderId="0" xfId="4" applyFont="1" applyAlignment="1">
      <alignment vertical="center"/>
    </xf>
    <xf numFmtId="165" fontId="61" fillId="0" borderId="0" xfId="10" applyNumberFormat="1" applyFont="1" applyFill="1" applyAlignment="1">
      <alignment vertical="center" wrapText="1"/>
    </xf>
    <xf numFmtId="0" fontId="70" fillId="0" borderId="0" xfId="4" applyFont="1" applyAlignment="1">
      <alignment vertical="center" wrapText="1"/>
    </xf>
    <xf numFmtId="0" fontId="72" fillId="0" borderId="0" xfId="4" applyFont="1" applyAlignment="1">
      <alignment vertical="center" wrapText="1"/>
    </xf>
    <xf numFmtId="0" fontId="105" fillId="0" borderId="0" xfId="30" applyFont="1" applyAlignment="1">
      <alignment horizontal="right" vertical="center" readingOrder="2"/>
    </xf>
    <xf numFmtId="0" fontId="113" fillId="0" borderId="0" xfId="30" applyFont="1" applyAlignment="1">
      <alignment horizontal="right" vertical="center" readingOrder="2"/>
    </xf>
    <xf numFmtId="3" fontId="105" fillId="0" borderId="12" xfId="16" applyNumberFormat="1" applyFont="1" applyBorder="1"/>
    <xf numFmtId="0" fontId="106" fillId="0" borderId="0" xfId="17" applyFont="1" applyAlignment="1">
      <alignment horizontal="right" vertical="center" readingOrder="2"/>
    </xf>
    <xf numFmtId="0" fontId="114" fillId="0" borderId="0" xfId="17" applyFont="1"/>
    <xf numFmtId="3" fontId="61" fillId="0" borderId="0" xfId="16" applyNumberFormat="1" applyFont="1" applyAlignment="1">
      <alignment wrapText="1"/>
    </xf>
    <xf numFmtId="0" fontId="73" fillId="0" borderId="0" xfId="17" applyFont="1" applyAlignment="1">
      <alignment horizontal="right" vertical="center" readingOrder="2"/>
    </xf>
    <xf numFmtId="0" fontId="115" fillId="0" borderId="0" xfId="17" applyFont="1"/>
    <xf numFmtId="0" fontId="116" fillId="0" borderId="0" xfId="17" applyFont="1"/>
    <xf numFmtId="0" fontId="108" fillId="0" borderId="0" xfId="22" applyFont="1" applyAlignment="1">
      <alignment horizontal="right" vertical="center" readingOrder="2"/>
    </xf>
    <xf numFmtId="0" fontId="73" fillId="0" borderId="0" xfId="30" applyFont="1" applyAlignment="1">
      <alignment horizontal="right" vertical="center" readingOrder="2"/>
    </xf>
    <xf numFmtId="0" fontId="116" fillId="0" borderId="0" xfId="22" applyFont="1"/>
    <xf numFmtId="0" fontId="117" fillId="0" borderId="0" xfId="22" applyFont="1"/>
    <xf numFmtId="0" fontId="62" fillId="0" borderId="0" xfId="22" applyFont="1" applyAlignment="1">
      <alignment horizontal="right" vertical="center" readingOrder="2"/>
    </xf>
    <xf numFmtId="0" fontId="62" fillId="0" borderId="0" xfId="30" applyFont="1" applyAlignment="1">
      <alignment horizontal="right" vertical="center" readingOrder="2"/>
    </xf>
    <xf numFmtId="0" fontId="116" fillId="0" borderId="0" xfId="30" applyFont="1"/>
    <xf numFmtId="0" fontId="117" fillId="0" borderId="0" xfId="30" applyFont="1"/>
    <xf numFmtId="3" fontId="71" fillId="0" borderId="0" xfId="16" applyNumberFormat="1" applyFont="1" applyAlignment="1">
      <alignment horizontal="right" vertical="center" wrapText="1"/>
    </xf>
    <xf numFmtId="3" fontId="70" fillId="0" borderId="2" xfId="4" applyNumberFormat="1" applyFont="1" applyBorder="1" applyAlignment="1">
      <alignment vertical="center"/>
    </xf>
    <xf numFmtId="0" fontId="102" fillId="0" borderId="0" xfId="4" quotePrefix="1" applyFont="1" applyAlignment="1">
      <alignment vertical="center"/>
    </xf>
    <xf numFmtId="0" fontId="70" fillId="0" borderId="2" xfId="4" applyFont="1" applyBorder="1" applyAlignment="1">
      <alignment vertical="center"/>
    </xf>
    <xf numFmtId="3" fontId="61" fillId="0" borderId="2" xfId="16" applyNumberFormat="1" applyFont="1" applyBorder="1" applyAlignment="1">
      <alignment horizontal="center" vertical="center" wrapText="1"/>
    </xf>
    <xf numFmtId="3" fontId="60" fillId="0" borderId="2" xfId="109" applyNumberFormat="1" applyFont="1" applyBorder="1" applyAlignment="1">
      <alignment horizontal="right" vertical="center" wrapText="1"/>
    </xf>
    <xf numFmtId="0" fontId="119" fillId="0" borderId="0" xfId="17" quotePrefix="1" applyFont="1" applyAlignment="1">
      <alignment horizontal="right" vertical="center" readingOrder="2"/>
    </xf>
    <xf numFmtId="0" fontId="121" fillId="0" borderId="0" xfId="17" applyFont="1" applyAlignment="1">
      <alignment horizontal="right" vertical="center" readingOrder="2"/>
    </xf>
    <xf numFmtId="0" fontId="120" fillId="0" borderId="0" xfId="17" applyFont="1" applyAlignment="1">
      <alignment horizontal="right" vertical="center" readingOrder="2"/>
    </xf>
    <xf numFmtId="0" fontId="122" fillId="0" borderId="0" xfId="17" applyFont="1"/>
    <xf numFmtId="0" fontId="123" fillId="0" borderId="0" xfId="17" applyFont="1" applyAlignment="1">
      <alignment horizontal="right" vertical="center" readingOrder="2"/>
    </xf>
    <xf numFmtId="0" fontId="119" fillId="0" borderId="0" xfId="17" applyFont="1" applyAlignment="1">
      <alignment horizontal="right" vertical="center" readingOrder="2"/>
    </xf>
    <xf numFmtId="0" fontId="110" fillId="0" borderId="0" xfId="4" applyFont="1"/>
    <xf numFmtId="0" fontId="102" fillId="0" borderId="0" xfId="4" quotePrefix="1" applyFont="1" applyAlignment="1">
      <alignment horizontal="center"/>
    </xf>
    <xf numFmtId="0" fontId="59" fillId="0" borderId="0" xfId="4" applyFont="1" applyAlignment="1">
      <alignment wrapText="1"/>
    </xf>
    <xf numFmtId="0" fontId="111" fillId="0" borderId="0" xfId="4" quotePrefix="1" applyFont="1"/>
    <xf numFmtId="0" fontId="102" fillId="0" borderId="0" xfId="4" quotePrefix="1" applyFont="1"/>
    <xf numFmtId="0" fontId="102" fillId="0" borderId="0" xfId="4" quotePrefix="1" applyFont="1" applyAlignment="1">
      <alignment horizontal="center" vertical="center"/>
    </xf>
    <xf numFmtId="3" fontId="61" fillId="0" borderId="0" xfId="4" applyNumberFormat="1" applyFont="1" applyAlignment="1">
      <alignment horizontal="center" vertical="center"/>
    </xf>
    <xf numFmtId="3" fontId="70" fillId="0" borderId="0" xfId="4" applyNumberFormat="1" applyFont="1" applyAlignment="1">
      <alignment horizontal="center" vertical="center"/>
    </xf>
    <xf numFmtId="0" fontId="110" fillId="0" borderId="0" xfId="4" quotePrefix="1" applyFont="1" applyAlignment="1">
      <alignment horizontal="center" vertical="center"/>
    </xf>
    <xf numFmtId="0" fontId="111" fillId="0" borderId="0" xfId="4" quotePrefix="1" applyFont="1" applyAlignment="1">
      <alignment horizontal="center" vertical="center"/>
    </xf>
    <xf numFmtId="3" fontId="61" fillId="0" borderId="2" xfId="4" quotePrefix="1" applyNumberFormat="1" applyFont="1" applyBorder="1" applyAlignment="1">
      <alignment vertical="center" wrapText="1"/>
    </xf>
    <xf numFmtId="0" fontId="61" fillId="0" borderId="2" xfId="4" applyFont="1" applyBorder="1" applyAlignment="1">
      <alignment vertical="center" wrapText="1" readingOrder="2"/>
    </xf>
    <xf numFmtId="3" fontId="70" fillId="0" borderId="0" xfId="4" applyNumberFormat="1" applyFont="1"/>
    <xf numFmtId="3" fontId="60" fillId="0" borderId="2" xfId="115" applyNumberFormat="1" applyFont="1" applyBorder="1" applyAlignment="1">
      <alignment horizontal="right" vertical="center"/>
    </xf>
    <xf numFmtId="0" fontId="99" fillId="0" borderId="0" xfId="22" applyFont="1" applyAlignment="1">
      <alignment horizontal="right" vertical="center" readingOrder="2"/>
    </xf>
    <xf numFmtId="0" fontId="124" fillId="0" borderId="0" xfId="22" applyFont="1"/>
    <xf numFmtId="0" fontId="100" fillId="0" borderId="0" xfId="22" applyFont="1"/>
    <xf numFmtId="3" fontId="70" fillId="0" borderId="0" xfId="4" applyNumberFormat="1" applyFont="1" applyAlignment="1">
      <alignment vertical="center" wrapText="1"/>
    </xf>
    <xf numFmtId="0" fontId="70" fillId="0" borderId="0" xfId="16" applyFont="1"/>
    <xf numFmtId="3" fontId="70" fillId="0" borderId="0" xfId="16" applyNumberFormat="1" applyFont="1"/>
    <xf numFmtId="0" fontId="125" fillId="0" borderId="0" xfId="16" applyFont="1"/>
    <xf numFmtId="3" fontId="77" fillId="0" borderId="0" xfId="22" applyNumberFormat="1" applyFont="1" applyAlignment="1">
      <alignment horizontal="right" vertical="center" readingOrder="2"/>
    </xf>
    <xf numFmtId="0" fontId="109" fillId="0" borderId="0" xfId="16" applyFont="1" applyAlignment="1">
      <alignment vertical="center"/>
    </xf>
    <xf numFmtId="0" fontId="103" fillId="0" borderId="0" xfId="4" applyFont="1"/>
    <xf numFmtId="0" fontId="104" fillId="0" borderId="0" xfId="4" applyFont="1"/>
    <xf numFmtId="0" fontId="67" fillId="0" borderId="0" xfId="16" applyFont="1" applyAlignment="1">
      <alignment horizontal="right"/>
    </xf>
    <xf numFmtId="0" fontId="70" fillId="0" borderId="0" xfId="4" applyFont="1"/>
    <xf numFmtId="0" fontId="63" fillId="0" borderId="0" xfId="4" applyFont="1" applyAlignment="1">
      <alignment vertical="center"/>
    </xf>
    <xf numFmtId="0" fontId="127" fillId="0" borderId="0" xfId="4" applyFont="1" applyAlignment="1">
      <alignment vertical="center"/>
    </xf>
    <xf numFmtId="0" fontId="91" fillId="0" borderId="0" xfId="22" applyFont="1" applyAlignment="1">
      <alignment vertical="center" readingOrder="2"/>
    </xf>
    <xf numFmtId="164" fontId="89" fillId="0" borderId="0" xfId="9" applyNumberFormat="1" applyFont="1" applyBorder="1" applyAlignment="1">
      <alignment vertical="center" readingOrder="2"/>
    </xf>
    <xf numFmtId="0" fontId="91" fillId="0" borderId="0" xfId="30" applyFont="1" applyAlignment="1">
      <alignment vertical="center" readingOrder="2"/>
    </xf>
    <xf numFmtId="0" fontId="11" fillId="0" borderId="0" xfId="30" applyFont="1"/>
    <xf numFmtId="165" fontId="61" fillId="0" borderId="0" xfId="12" applyNumberFormat="1" applyFont="1"/>
    <xf numFmtId="165" fontId="70" fillId="0" borderId="0" xfId="10" applyNumberFormat="1" applyFont="1" applyFill="1" applyAlignment="1">
      <alignment wrapText="1"/>
    </xf>
    <xf numFmtId="0" fontId="71" fillId="0" borderId="0" xfId="4" applyFont="1" applyAlignment="1">
      <alignment horizontal="right" vertical="center" wrapText="1"/>
    </xf>
    <xf numFmtId="0" fontId="61" fillId="0" borderId="12" xfId="16" applyFont="1" applyBorder="1" applyAlignment="1">
      <alignment vertical="center" wrapText="1"/>
    </xf>
    <xf numFmtId="0" fontId="77" fillId="0" borderId="14" xfId="22" applyFont="1" applyBorder="1" applyAlignment="1">
      <alignment horizontal="right" vertical="center" readingOrder="2"/>
    </xf>
    <xf numFmtId="43" fontId="59" fillId="0" borderId="0" xfId="126" applyFont="1"/>
    <xf numFmtId="43" fontId="107" fillId="0" borderId="0" xfId="4" applyNumberFormat="1" applyFont="1"/>
    <xf numFmtId="0" fontId="61" fillId="0" borderId="2" xfId="4" quotePrefix="1" applyFont="1" applyBorder="1" applyAlignment="1">
      <alignment vertical="center" wrapText="1"/>
    </xf>
    <xf numFmtId="0" fontId="70" fillId="0" borderId="0" xfId="4" applyFont="1" applyAlignment="1">
      <alignment wrapText="1"/>
    </xf>
    <xf numFmtId="3" fontId="61" fillId="0" borderId="2" xfId="129" applyNumberFormat="1" applyFont="1" applyBorder="1" applyAlignment="1">
      <alignment vertical="center" wrapText="1"/>
    </xf>
    <xf numFmtId="3" fontId="70" fillId="0" borderId="3" xfId="4" applyNumberFormat="1" applyFont="1" applyBorder="1" applyAlignment="1">
      <alignment horizontal="right" vertical="center" wrapText="1"/>
    </xf>
    <xf numFmtId="0" fontId="111" fillId="0" borderId="0" xfId="16" applyFont="1"/>
    <xf numFmtId="3" fontId="70" fillId="0" borderId="0" xfId="4" applyNumberFormat="1" applyFont="1" applyAlignment="1">
      <alignment horizontal="right" wrapText="1"/>
    </xf>
    <xf numFmtId="0" fontId="125" fillId="0" borderId="0" xfId="4" applyFont="1"/>
    <xf numFmtId="0" fontId="71" fillId="0" borderId="2" xfId="4" applyFont="1" applyBorder="1" applyAlignment="1">
      <alignment horizontal="center" vertical="top" wrapText="1"/>
    </xf>
    <xf numFmtId="3" fontId="71" fillId="0" borderId="2" xfId="4" applyNumberFormat="1" applyFont="1" applyBorder="1" applyAlignment="1">
      <alignment horizontal="center" vertical="top" wrapText="1"/>
    </xf>
    <xf numFmtId="3" fontId="71" fillId="0" borderId="2" xfId="130" applyNumberFormat="1" applyFont="1" applyBorder="1" applyAlignment="1">
      <alignment horizontal="center" vertical="top" wrapText="1"/>
    </xf>
    <xf numFmtId="0" fontId="111" fillId="0" borderId="0" xfId="16" applyFont="1" applyAlignment="1">
      <alignment horizontal="center" vertical="top"/>
    </xf>
    <xf numFmtId="3" fontId="70" fillId="0" borderId="0" xfId="4" applyNumberFormat="1" applyFont="1" applyAlignment="1">
      <alignment horizontal="center" vertical="top" wrapText="1"/>
    </xf>
    <xf numFmtId="3" fontId="70" fillId="3" borderId="2" xfId="4" applyNumberFormat="1" applyFont="1" applyFill="1" applyBorder="1" applyAlignment="1">
      <alignment vertical="center" wrapText="1"/>
    </xf>
    <xf numFmtId="0" fontId="70" fillId="3" borderId="2" xfId="4" applyFont="1" applyFill="1" applyBorder="1" applyAlignment="1">
      <alignment vertical="center" wrapText="1"/>
    </xf>
    <xf numFmtId="0" fontId="128" fillId="0" borderId="2" xfId="4" applyFont="1" applyBorder="1" applyAlignment="1">
      <alignment vertical="center" wrapText="1"/>
    </xf>
    <xf numFmtId="0" fontId="70" fillId="3" borderId="2" xfId="16" applyFont="1" applyFill="1" applyBorder="1" applyAlignment="1">
      <alignment vertical="center" wrapText="1"/>
    </xf>
    <xf numFmtId="3" fontId="70" fillId="0" borderId="2" xfId="16" applyNumberFormat="1" applyFont="1" applyBorder="1" applyAlignment="1">
      <alignment vertical="top" wrapText="1"/>
    </xf>
    <xf numFmtId="0" fontId="73" fillId="0" borderId="2" xfId="16" applyFont="1" applyBorder="1" applyAlignment="1">
      <alignment horizontal="right" vertical="center" wrapText="1"/>
    </xf>
    <xf numFmtId="0" fontId="70" fillId="0" borderId="2" xfId="16" applyFont="1" applyBorder="1" applyAlignment="1">
      <alignment vertical="top" wrapText="1"/>
    </xf>
    <xf numFmtId="0" fontId="70" fillId="0" borderId="0" xfId="16" applyFont="1" applyAlignment="1">
      <alignment vertical="top"/>
    </xf>
    <xf numFmtId="165" fontId="70" fillId="0" borderId="0" xfId="10" applyNumberFormat="1" applyFont="1" applyFill="1" applyAlignment="1">
      <alignment vertical="top" wrapText="1"/>
    </xf>
    <xf numFmtId="0" fontId="70" fillId="0" borderId="0" xfId="4" applyFont="1" applyAlignment="1">
      <alignment vertical="top" wrapText="1"/>
    </xf>
    <xf numFmtId="0" fontId="67" fillId="0" borderId="0" xfId="131" applyFont="1"/>
    <xf numFmtId="0" fontId="67" fillId="0" borderId="0" xfId="131" applyFont="1" applyAlignment="1">
      <alignment wrapText="1"/>
    </xf>
    <xf numFmtId="3" fontId="110" fillId="0" borderId="0" xfId="131" applyNumberFormat="1" applyFont="1"/>
    <xf numFmtId="0" fontId="59" fillId="0" borderId="0" xfId="131" applyFont="1" applyAlignment="1">
      <alignment wrapText="1"/>
    </xf>
    <xf numFmtId="0" fontId="61" fillId="0" borderId="0" xfId="132" applyFont="1"/>
    <xf numFmtId="0" fontId="10" fillId="0" borderId="0" xfId="131"/>
    <xf numFmtId="3" fontId="67" fillId="0" borderId="0" xfId="131" applyNumberFormat="1" applyFont="1"/>
    <xf numFmtId="0" fontId="61" fillId="0" borderId="0" xfId="131" applyFont="1"/>
    <xf numFmtId="3" fontId="60" fillId="0" borderId="2" xfId="133" applyNumberFormat="1" applyFont="1" applyBorder="1" applyAlignment="1">
      <alignment horizontal="right" vertical="center" wrapText="1"/>
    </xf>
    <xf numFmtId="165" fontId="61" fillId="0" borderId="0" xfId="10" applyNumberFormat="1" applyFont="1"/>
    <xf numFmtId="0" fontId="67" fillId="0" borderId="0" xfId="134" applyFont="1"/>
    <xf numFmtId="3" fontId="67" fillId="0" borderId="0" xfId="134" applyNumberFormat="1" applyFont="1"/>
    <xf numFmtId="3" fontId="10" fillId="0" borderId="0" xfId="134" applyNumberFormat="1"/>
    <xf numFmtId="0" fontId="10" fillId="0" borderId="0" xfId="134"/>
    <xf numFmtId="0" fontId="68" fillId="0" borderId="0" xfId="134" applyFont="1" applyAlignment="1">
      <alignment vertical="center"/>
    </xf>
    <xf numFmtId="0" fontId="67" fillId="0" borderId="0" xfId="129" applyFont="1"/>
    <xf numFmtId="0" fontId="59" fillId="0" borderId="0" xfId="129" applyFont="1"/>
    <xf numFmtId="0" fontId="10" fillId="0" borderId="0" xfId="129"/>
    <xf numFmtId="0" fontId="61" fillId="0" borderId="0" xfId="129" applyFont="1"/>
    <xf numFmtId="3" fontId="61" fillId="0" borderId="0" xfId="129" applyNumberFormat="1" applyFont="1"/>
    <xf numFmtId="3" fontId="60" fillId="0" borderId="2" xfId="129" applyNumberFormat="1" applyFont="1" applyBorder="1" applyAlignment="1">
      <alignment horizontal="right" vertical="center" wrapText="1"/>
    </xf>
    <xf numFmtId="3" fontId="60" fillId="0" borderId="2" xfId="129" applyNumberFormat="1" applyFont="1" applyBorder="1" applyAlignment="1">
      <alignment horizontal="right" vertical="center"/>
    </xf>
    <xf numFmtId="0" fontId="61" fillId="0" borderId="2" xfId="129" applyFont="1" applyBorder="1" applyAlignment="1">
      <alignment vertical="center" wrapText="1"/>
    </xf>
    <xf numFmtId="3" fontId="112" fillId="0" borderId="2" xfId="129" applyNumberFormat="1" applyFont="1" applyBorder="1" applyAlignment="1">
      <alignment vertical="center" wrapText="1"/>
    </xf>
    <xf numFmtId="0" fontId="116" fillId="0" borderId="0" xfId="129" applyFont="1"/>
    <xf numFmtId="3" fontId="61" fillId="3" borderId="2" xfId="129" applyNumberFormat="1" applyFont="1" applyFill="1" applyBorder="1" applyAlignment="1">
      <alignment vertical="center" wrapText="1"/>
    </xf>
    <xf numFmtId="3" fontId="118" fillId="0" borderId="2" xfId="129" applyNumberFormat="1" applyFont="1" applyBorder="1" applyAlignment="1">
      <alignment vertical="center" wrapText="1"/>
    </xf>
    <xf numFmtId="0" fontId="9" fillId="0" borderId="0" xfId="17" applyFont="1"/>
    <xf numFmtId="165" fontId="67" fillId="0" borderId="0" xfId="12" applyNumberFormat="1" applyFont="1"/>
    <xf numFmtId="165" fontId="60" fillId="0" borderId="2" xfId="12" applyNumberFormat="1" applyFont="1" applyBorder="1" applyAlignment="1">
      <alignment horizontal="right" vertical="center" wrapText="1"/>
    </xf>
    <xf numFmtId="165" fontId="61" fillId="0" borderId="2" xfId="12" applyNumberFormat="1" applyFont="1" applyBorder="1" applyAlignment="1">
      <alignment vertical="center" wrapText="1"/>
    </xf>
    <xf numFmtId="165" fontId="71" fillId="0" borderId="2" xfId="12" applyNumberFormat="1" applyFont="1" applyBorder="1" applyAlignment="1">
      <alignment vertical="center" wrapText="1"/>
    </xf>
    <xf numFmtId="0" fontId="111" fillId="0" borderId="0" xfId="16" applyFont="1" applyAlignment="1">
      <alignment vertical="center"/>
    </xf>
    <xf numFmtId="0" fontId="65" fillId="0" borderId="0" xfId="4"/>
    <xf numFmtId="0" fontId="60" fillId="0" borderId="2" xfId="16" applyFont="1" applyBorder="1" applyAlignment="1">
      <alignment horizontal="center" vertical="top" wrapText="1"/>
    </xf>
    <xf numFmtId="0" fontId="61" fillId="0" borderId="2" xfId="16" applyFont="1" applyBorder="1" applyAlignment="1">
      <alignment horizontal="right" vertical="center" wrapText="1" readingOrder="2"/>
    </xf>
    <xf numFmtId="0" fontId="60" fillId="0" borderId="2" xfId="4" applyFont="1" applyBorder="1" applyAlignment="1">
      <alignment horizontal="center" vertical="top" wrapText="1"/>
    </xf>
    <xf numFmtId="3" fontId="60" fillId="0" borderId="2" xfId="4" applyNumberFormat="1" applyFont="1" applyBorder="1" applyAlignment="1">
      <alignment horizontal="center" vertical="top" wrapText="1"/>
    </xf>
    <xf numFmtId="3" fontId="60" fillId="0" borderId="2" xfId="243" applyNumberFormat="1" applyFont="1" applyBorder="1" applyAlignment="1">
      <alignment horizontal="center" vertical="top" wrapText="1"/>
    </xf>
    <xf numFmtId="0" fontId="61" fillId="0" borderId="0" xfId="16" applyFont="1" applyAlignment="1">
      <alignment horizontal="center" vertical="top"/>
    </xf>
    <xf numFmtId="0" fontId="60" fillId="0" borderId="0" xfId="16" applyFont="1" applyAlignment="1">
      <alignment horizontal="center" vertical="top" wrapText="1"/>
    </xf>
    <xf numFmtId="0" fontId="61" fillId="0" borderId="2" xfId="242" applyFont="1" applyBorder="1" applyAlignment="1">
      <alignment vertical="center" wrapText="1"/>
    </xf>
    <xf numFmtId="165" fontId="102" fillId="0" borderId="0" xfId="12" quotePrefix="1" applyNumberFormat="1" applyFont="1" applyAlignment="1">
      <alignment horizontal="center"/>
    </xf>
    <xf numFmtId="165" fontId="62" fillId="0" borderId="0" xfId="12" applyNumberFormat="1" applyFont="1" applyAlignment="1">
      <alignment horizontal="center" vertical="center"/>
    </xf>
    <xf numFmtId="165" fontId="77" fillId="0" borderId="2" xfId="12" applyNumberFormat="1" applyFont="1" applyBorder="1" applyAlignment="1">
      <alignment horizontal="right" vertical="center" readingOrder="2"/>
    </xf>
    <xf numFmtId="165" fontId="129" fillId="0" borderId="0" xfId="12" applyNumberFormat="1" applyFont="1"/>
    <xf numFmtId="165" fontId="62" fillId="0" borderId="0" xfId="12" applyNumberFormat="1" applyFont="1"/>
    <xf numFmtId="165" fontId="63" fillId="0" borderId="0" xfId="12" applyNumberFormat="1" applyFont="1"/>
    <xf numFmtId="165" fontId="130" fillId="0" borderId="2" xfId="12" applyNumberFormat="1" applyFont="1" applyBorder="1" applyAlignment="1">
      <alignment vertical="center" wrapText="1"/>
    </xf>
    <xf numFmtId="3" fontId="61" fillId="0" borderId="0" xfId="4" applyNumberFormat="1" applyFont="1" applyAlignment="1">
      <alignment horizontal="right" vertical="center"/>
    </xf>
    <xf numFmtId="0" fontId="131" fillId="0" borderId="0" xfId="17" applyFont="1" applyAlignment="1">
      <alignment horizontal="right" vertical="center" readingOrder="2"/>
    </xf>
    <xf numFmtId="0" fontId="70" fillId="0" borderId="2" xfId="4" applyFont="1" applyBorder="1" applyAlignment="1">
      <alignment horizontal="center" vertical="center" wrapText="1"/>
    </xf>
    <xf numFmtId="0" fontId="70" fillId="0" borderId="0" xfId="16" applyFont="1" applyAlignment="1">
      <alignment vertical="center"/>
    </xf>
    <xf numFmtId="165" fontId="70" fillId="0" borderId="0" xfId="10" applyNumberFormat="1" applyFont="1" applyFill="1" applyAlignment="1">
      <alignment vertical="center" wrapText="1"/>
    </xf>
    <xf numFmtId="0" fontId="61" fillId="0" borderId="2" xfId="242" applyFont="1" applyBorder="1" applyAlignment="1">
      <alignment horizontal="right" vertical="center" wrapText="1"/>
    </xf>
    <xf numFmtId="3" fontId="63" fillId="0" borderId="0" xfId="16" applyNumberFormat="1" applyFont="1"/>
    <xf numFmtId="3" fontId="77" fillId="0" borderId="37" xfId="17" applyNumberFormat="1" applyFont="1" applyBorder="1" applyAlignment="1">
      <alignment horizontal="right" vertical="center" readingOrder="2"/>
    </xf>
    <xf numFmtId="165" fontId="79" fillId="0" borderId="32" xfId="18" applyNumberFormat="1" applyFont="1" applyBorder="1" applyAlignment="1">
      <alignment horizontal="right" vertical="center" readingOrder="2"/>
    </xf>
    <xf numFmtId="0" fontId="87" fillId="0" borderId="21" xfId="17" applyFont="1" applyBorder="1"/>
    <xf numFmtId="0" fontId="87" fillId="0" borderId="32" xfId="17" applyFont="1" applyBorder="1"/>
    <xf numFmtId="0" fontId="87" fillId="0" borderId="25" xfId="17" applyFont="1" applyBorder="1"/>
    <xf numFmtId="3" fontId="77" fillId="0" borderId="13" xfId="17" applyNumberFormat="1" applyFont="1" applyBorder="1" applyAlignment="1">
      <alignment horizontal="right" vertical="center" readingOrder="2"/>
    </xf>
    <xf numFmtId="0" fontId="63" fillId="0" borderId="9" xfId="4" applyFont="1" applyBorder="1" applyAlignment="1">
      <alignment horizontal="right" vertical="center" wrapText="1"/>
    </xf>
    <xf numFmtId="0" fontId="63" fillId="0" borderId="11" xfId="4" applyFont="1" applyBorder="1"/>
    <xf numFmtId="0" fontId="63" fillId="0" borderId="12" xfId="4" applyFont="1" applyBorder="1" applyAlignment="1">
      <alignment horizontal="right" vertical="center" wrapText="1"/>
    </xf>
    <xf numFmtId="3" fontId="60" fillId="0" borderId="12" xfId="4" applyNumberFormat="1" applyFont="1" applyBorder="1" applyAlignment="1">
      <alignment horizontal="right" vertical="center" wrapText="1"/>
    </xf>
    <xf numFmtId="3" fontId="62" fillId="0" borderId="13" xfId="4" applyNumberFormat="1" applyFont="1" applyBorder="1" applyAlignment="1">
      <alignment vertical="center" wrapText="1"/>
    </xf>
    <xf numFmtId="3" fontId="62" fillId="0" borderId="13" xfId="4" applyNumberFormat="1" applyFont="1" applyBorder="1" applyAlignment="1">
      <alignment vertical="center"/>
    </xf>
    <xf numFmtId="3" fontId="60" fillId="0" borderId="12" xfId="4" applyNumberFormat="1" applyFont="1" applyBorder="1" applyAlignment="1">
      <alignment horizontal="right" vertical="center"/>
    </xf>
    <xf numFmtId="3" fontId="71" fillId="0" borderId="14" xfId="4" applyNumberFormat="1" applyFont="1" applyBorder="1" applyAlignment="1">
      <alignment horizontal="right" vertical="center"/>
    </xf>
    <xf numFmtId="3" fontId="72" fillId="0" borderId="15" xfId="4" applyNumberFormat="1" applyFont="1" applyBorder="1" applyAlignment="1">
      <alignment vertical="center"/>
    </xf>
    <xf numFmtId="3" fontId="71" fillId="0" borderId="15" xfId="4" applyNumberFormat="1" applyFont="1" applyBorder="1" applyAlignment="1">
      <alignment vertical="center"/>
    </xf>
    <xf numFmtId="3" fontId="72" fillId="0" borderId="16" xfId="4" applyNumberFormat="1" applyFont="1" applyBorder="1" applyAlignment="1">
      <alignment vertical="center"/>
    </xf>
    <xf numFmtId="165" fontId="61" fillId="0" borderId="2" xfId="10" applyNumberFormat="1" applyFont="1" applyFill="1" applyBorder="1" applyAlignment="1">
      <alignment vertical="center" wrapText="1"/>
    </xf>
    <xf numFmtId="165" fontId="60" fillId="0" borderId="2" xfId="10" applyNumberFormat="1" applyFont="1" applyBorder="1" applyAlignment="1">
      <alignment horizontal="right" vertical="center" wrapText="1"/>
    </xf>
    <xf numFmtId="165" fontId="102" fillId="0" borderId="0" xfId="10" quotePrefix="1" applyNumberFormat="1" applyFont="1" applyAlignment="1">
      <alignment horizontal="center"/>
    </xf>
    <xf numFmtId="165" fontId="71" fillId="0" borderId="2" xfId="10" applyNumberFormat="1" applyFont="1" applyBorder="1" applyAlignment="1">
      <alignment vertical="center" wrapText="1"/>
    </xf>
    <xf numFmtId="165" fontId="130" fillId="0" borderId="2" xfId="10" applyNumberFormat="1" applyFont="1" applyBorder="1" applyAlignment="1">
      <alignment vertical="center" wrapText="1"/>
    </xf>
    <xf numFmtId="3" fontId="61" fillId="0" borderId="2" xfId="248" applyNumberFormat="1" applyFont="1" applyBorder="1" applyAlignment="1">
      <alignment vertical="center" wrapText="1"/>
    </xf>
    <xf numFmtId="3" fontId="60" fillId="0" borderId="2" xfId="249" applyNumberFormat="1" applyFont="1" applyBorder="1" applyAlignment="1">
      <alignment horizontal="right" vertical="center" wrapText="1"/>
    </xf>
    <xf numFmtId="165" fontId="67" fillId="0" borderId="0" xfId="10" applyNumberFormat="1" applyFont="1"/>
    <xf numFmtId="165" fontId="129" fillId="0" borderId="0" xfId="10" applyNumberFormat="1" applyFont="1"/>
    <xf numFmtId="0" fontId="4" fillId="0" borderId="0" xfId="30" applyFont="1"/>
    <xf numFmtId="0" fontId="4" fillId="0" borderId="0" xfId="250"/>
    <xf numFmtId="0" fontId="76" fillId="0" borderId="0" xfId="250" applyFont="1" applyAlignment="1">
      <alignment horizontal="right" vertical="center" readingOrder="2"/>
    </xf>
    <xf numFmtId="0" fontId="77" fillId="0" borderId="0" xfId="250" applyFont="1" applyAlignment="1">
      <alignment horizontal="right" vertical="center" readingOrder="2"/>
    </xf>
    <xf numFmtId="0" fontId="90" fillId="0" borderId="0" xfId="250" applyFont="1"/>
    <xf numFmtId="3" fontId="79" fillId="0" borderId="24" xfId="250" applyNumberFormat="1" applyFont="1" applyBorder="1" applyAlignment="1">
      <alignment horizontal="right" vertical="center" readingOrder="2"/>
    </xf>
    <xf numFmtId="0" fontId="79" fillId="0" borderId="9" xfId="250" applyFont="1" applyBorder="1" applyAlignment="1">
      <alignment horizontal="right" vertical="center" readingOrder="2"/>
    </xf>
    <xf numFmtId="0" fontId="79" fillId="0" borderId="10" xfId="250" applyFont="1" applyBorder="1" applyAlignment="1">
      <alignment horizontal="center" vertical="center" readingOrder="2"/>
    </xf>
    <xf numFmtId="0" fontId="79" fillId="0" borderId="11" xfId="250" applyFont="1" applyBorder="1" applyAlignment="1">
      <alignment horizontal="right" vertical="center" readingOrder="2"/>
    </xf>
    <xf numFmtId="0" fontId="77" fillId="0" borderId="12" xfId="250" applyFont="1" applyBorder="1" applyAlignment="1">
      <alignment horizontal="right" vertical="center" readingOrder="2"/>
    </xf>
    <xf numFmtId="3" fontId="77" fillId="0" borderId="2" xfId="250" applyNumberFormat="1" applyFont="1" applyBorder="1" applyAlignment="1">
      <alignment horizontal="center" vertical="center" readingOrder="2"/>
    </xf>
    <xf numFmtId="0" fontId="79" fillId="0" borderId="14" xfId="250" applyFont="1" applyBorder="1" applyAlignment="1">
      <alignment horizontal="right" vertical="center" readingOrder="2"/>
    </xf>
    <xf numFmtId="3" fontId="79" fillId="0" borderId="15" xfId="250" applyNumberFormat="1" applyFont="1" applyBorder="1" applyAlignment="1">
      <alignment horizontal="center" vertical="center" readingOrder="2"/>
    </xf>
    <xf numFmtId="0" fontId="79" fillId="0" borderId="0" xfId="250" applyFont="1" applyAlignment="1">
      <alignment horizontal="right" vertical="center" readingOrder="2"/>
    </xf>
    <xf numFmtId="3" fontId="79" fillId="0" borderId="0" xfId="250" applyNumberFormat="1" applyFont="1" applyAlignment="1">
      <alignment horizontal="center" vertical="center" readingOrder="2"/>
    </xf>
    <xf numFmtId="0" fontId="68" fillId="0" borderId="0" xfId="251" applyFont="1"/>
    <xf numFmtId="0" fontId="79" fillId="0" borderId="0" xfId="251" applyFont="1" applyAlignment="1">
      <alignment horizontal="right" vertical="center" readingOrder="2"/>
    </xf>
    <xf numFmtId="0" fontId="4" fillId="0" borderId="0" xfId="251"/>
    <xf numFmtId="0" fontId="76" fillId="0" borderId="0" xfId="251" applyFont="1" applyAlignment="1">
      <alignment horizontal="right" vertical="center" readingOrder="2"/>
    </xf>
    <xf numFmtId="0" fontId="77" fillId="0" borderId="0" xfId="251" applyFont="1" applyAlignment="1">
      <alignment horizontal="right" vertical="center" readingOrder="2"/>
    </xf>
    <xf numFmtId="0" fontId="90" fillId="0" borderId="0" xfId="251" applyFont="1"/>
    <xf numFmtId="0" fontId="79" fillId="0" borderId="9" xfId="251" applyFont="1" applyBorder="1" applyAlignment="1">
      <alignment horizontal="right" vertical="center" readingOrder="2"/>
    </xf>
    <xf numFmtId="0" fontId="79" fillId="0" borderId="11" xfId="251" applyFont="1" applyBorder="1" applyAlignment="1">
      <alignment horizontal="center" vertical="center" readingOrder="2"/>
    </xf>
    <xf numFmtId="0" fontId="77" fillId="0" borderId="12" xfId="251" applyFont="1" applyBorder="1" applyAlignment="1">
      <alignment horizontal="right" vertical="center" readingOrder="2"/>
    </xf>
    <xf numFmtId="3" fontId="77" fillId="0" borderId="13" xfId="251" applyNumberFormat="1" applyFont="1" applyBorder="1" applyAlignment="1">
      <alignment horizontal="center" vertical="center" readingOrder="2"/>
    </xf>
    <xf numFmtId="0" fontId="77" fillId="0" borderId="14" xfId="251" applyFont="1" applyBorder="1" applyAlignment="1">
      <alignment horizontal="right" vertical="center" wrapText="1" readingOrder="2"/>
    </xf>
    <xf numFmtId="3" fontId="77" fillId="0" borderId="0" xfId="251" applyNumberFormat="1" applyFont="1" applyAlignment="1">
      <alignment horizontal="center" vertical="center" readingOrder="2"/>
    </xf>
    <xf numFmtId="0" fontId="77" fillId="0" borderId="0" xfId="251" quotePrefix="1" applyFont="1" applyAlignment="1">
      <alignment horizontal="right" vertical="center" readingOrder="2"/>
    </xf>
    <xf numFmtId="0" fontId="78" fillId="0" borderId="0" xfId="251" applyFont="1" applyAlignment="1">
      <alignment horizontal="right" vertical="center" readingOrder="2"/>
    </xf>
    <xf numFmtId="3" fontId="79" fillId="0" borderId="24" xfId="251" applyNumberFormat="1" applyFont="1" applyBorder="1" applyAlignment="1">
      <alignment horizontal="right" vertical="center" readingOrder="2"/>
    </xf>
    <xf numFmtId="0" fontId="79" fillId="0" borderId="10" xfId="251" applyFont="1" applyBorder="1" applyAlignment="1">
      <alignment horizontal="center" vertical="center" readingOrder="2"/>
    </xf>
    <xf numFmtId="0" fontId="79" fillId="0" borderId="11" xfId="251" applyFont="1" applyBorder="1" applyAlignment="1">
      <alignment horizontal="right" vertical="center" readingOrder="2"/>
    </xf>
    <xf numFmtId="3" fontId="77" fillId="0" borderId="2" xfId="251" applyNumberFormat="1" applyFont="1" applyBorder="1" applyAlignment="1">
      <alignment horizontal="center" vertical="center" readingOrder="2"/>
    </xf>
    <xf numFmtId="0" fontId="79" fillId="0" borderId="14" xfId="251" applyFont="1" applyBorder="1" applyAlignment="1">
      <alignment horizontal="right" vertical="center" readingOrder="2"/>
    </xf>
    <xf numFmtId="3" fontId="89" fillId="0" borderId="15" xfId="251" applyNumberFormat="1" applyFont="1" applyBorder="1" applyAlignment="1">
      <alignment horizontal="center" vertical="center" readingOrder="2"/>
    </xf>
    <xf numFmtId="0" fontId="73" fillId="0" borderId="0" xfId="251" applyFont="1" applyAlignment="1">
      <alignment horizontal="right" vertical="center" readingOrder="2"/>
    </xf>
    <xf numFmtId="0" fontId="116" fillId="0" borderId="0" xfId="251" applyFont="1"/>
    <xf numFmtId="0" fontId="117" fillId="0" borderId="0" xfId="251" applyFont="1"/>
    <xf numFmtId="0" fontId="62" fillId="0" borderId="0" xfId="251" applyFont="1" applyAlignment="1">
      <alignment horizontal="right" vertical="center" readingOrder="2"/>
    </xf>
    <xf numFmtId="0" fontId="77" fillId="0" borderId="0" xfId="251" applyFont="1" applyAlignment="1">
      <alignment vertical="center" readingOrder="2"/>
    </xf>
    <xf numFmtId="0" fontId="91" fillId="0" borderId="22" xfId="22" applyFont="1" applyBorder="1" applyAlignment="1">
      <alignment vertical="center" readingOrder="2"/>
    </xf>
    <xf numFmtId="0" fontId="91" fillId="0" borderId="6" xfId="22" applyFont="1" applyBorder="1" applyAlignment="1">
      <alignment vertical="center" readingOrder="2"/>
    </xf>
    <xf numFmtId="0" fontId="77" fillId="0" borderId="12" xfId="251" applyFont="1" applyBorder="1" applyAlignment="1">
      <alignment horizontal="right" vertical="center" wrapText="1" readingOrder="2"/>
    </xf>
    <xf numFmtId="3" fontId="77" fillId="0" borderId="16" xfId="251" applyNumberFormat="1" applyFont="1" applyBorder="1" applyAlignment="1">
      <alignment horizontal="center" vertical="center" readingOrder="2"/>
    </xf>
    <xf numFmtId="3" fontId="132" fillId="0" borderId="2" xfId="16" applyNumberFormat="1" applyFont="1" applyBorder="1" applyAlignment="1">
      <alignment vertical="center" wrapText="1"/>
    </xf>
    <xf numFmtId="0" fontId="70" fillId="0" borderId="2" xfId="16" applyFont="1" applyBorder="1" applyAlignment="1">
      <alignment vertical="center" wrapText="1" readingOrder="2"/>
    </xf>
    <xf numFmtId="0" fontId="73" fillId="0" borderId="0" xfId="22" applyFont="1" applyAlignment="1">
      <alignment horizontal="right" vertical="center" readingOrder="2"/>
    </xf>
    <xf numFmtId="0" fontId="3" fillId="0" borderId="0" xfId="30" applyFont="1"/>
    <xf numFmtId="0" fontId="3" fillId="0" borderId="0" xfId="22" applyFont="1"/>
    <xf numFmtId="0" fontId="97" fillId="0" borderId="0" xfId="250" applyFont="1" applyAlignment="1">
      <alignment horizontal="right" vertical="center" readingOrder="2"/>
    </xf>
    <xf numFmtId="0" fontId="97" fillId="0" borderId="0" xfId="251" applyFont="1" applyAlignment="1">
      <alignment horizontal="right" vertical="center" readingOrder="2"/>
    </xf>
    <xf numFmtId="0" fontId="97" fillId="0" borderId="0" xfId="30" applyFont="1" applyAlignment="1">
      <alignment vertical="center" readingOrder="2"/>
    </xf>
    <xf numFmtId="0" fontId="79" fillId="0" borderId="9" xfId="17" applyFont="1" applyBorder="1" applyAlignment="1">
      <alignment horizontal="right" vertical="center" readingOrder="2"/>
    </xf>
    <xf numFmtId="0" fontId="77" fillId="0" borderId="12" xfId="17" applyFont="1" applyBorder="1" applyAlignment="1">
      <alignment horizontal="right" vertical="center" readingOrder="2"/>
    </xf>
    <xf numFmtId="0" fontId="55" fillId="0" borderId="15" xfId="17" applyBorder="1"/>
    <xf numFmtId="0" fontId="62" fillId="0" borderId="13" xfId="16" applyFont="1" applyBorder="1"/>
    <xf numFmtId="0" fontId="62" fillId="0" borderId="21" xfId="16" applyFont="1" applyBorder="1"/>
    <xf numFmtId="0" fontId="62" fillId="0" borderId="22" xfId="16" applyFont="1" applyBorder="1"/>
    <xf numFmtId="0" fontId="63" fillId="0" borderId="22" xfId="16" applyFont="1" applyBorder="1"/>
    <xf numFmtId="0" fontId="63" fillId="0" borderId="36" xfId="16" applyFont="1" applyBorder="1"/>
    <xf numFmtId="0" fontId="60" fillId="0" borderId="13" xfId="4" applyFont="1" applyBorder="1" applyAlignment="1">
      <alignment horizontal="right" vertical="center" wrapText="1"/>
    </xf>
    <xf numFmtId="0" fontId="63" fillId="0" borderId="2" xfId="0" applyFont="1" applyBorder="1" applyAlignment="1">
      <alignment horizontal="right" vertical="center" wrapText="1"/>
    </xf>
    <xf numFmtId="3" fontId="63" fillId="0" borderId="2" xfId="4" applyNumberFormat="1" applyFont="1" applyBorder="1" applyAlignment="1">
      <alignment horizontal="right" vertical="center" wrapText="1"/>
    </xf>
    <xf numFmtId="0" fontId="63" fillId="0" borderId="13" xfId="4" applyFont="1" applyBorder="1" applyAlignment="1">
      <alignment vertical="center" wrapText="1"/>
    </xf>
    <xf numFmtId="3" fontId="63" fillId="0" borderId="12" xfId="4" applyNumberFormat="1" applyFont="1" applyBorder="1" applyAlignment="1">
      <alignment horizontal="right" vertical="center" wrapText="1"/>
    </xf>
    <xf numFmtId="3" fontId="63" fillId="0" borderId="12" xfId="4" applyNumberFormat="1" applyFont="1" applyBorder="1" applyAlignment="1">
      <alignment horizontal="right" vertical="center"/>
    </xf>
    <xf numFmtId="3" fontId="72" fillId="0" borderId="14" xfId="4" applyNumberFormat="1" applyFont="1" applyBorder="1" applyAlignment="1">
      <alignment horizontal="right" vertical="center"/>
    </xf>
    <xf numFmtId="0" fontId="63" fillId="0" borderId="13" xfId="4" applyFont="1" applyBorder="1" applyAlignment="1">
      <alignment horizontal="right" vertical="center" wrapText="1"/>
    </xf>
    <xf numFmtId="3" fontId="60" fillId="0" borderId="12" xfId="4" applyNumberFormat="1" applyFont="1" applyBorder="1" applyAlignment="1">
      <alignment vertical="center"/>
    </xf>
    <xf numFmtId="3" fontId="72" fillId="0" borderId="2" xfId="0" applyNumberFormat="1" applyFont="1" applyBorder="1" applyAlignment="1">
      <alignment horizontal="right" vertical="center" wrapText="1"/>
    </xf>
    <xf numFmtId="0" fontId="73" fillId="0" borderId="2" xfId="4" applyFont="1" applyBorder="1" applyAlignment="1">
      <alignment vertical="center" wrapText="1"/>
    </xf>
    <xf numFmtId="3" fontId="73" fillId="0" borderId="2" xfId="16" applyNumberFormat="1" applyFont="1" applyBorder="1" applyAlignment="1">
      <alignment vertical="center" wrapText="1"/>
    </xf>
    <xf numFmtId="0" fontId="73" fillId="0" borderId="2" xfId="16" applyFont="1" applyBorder="1" applyAlignment="1">
      <alignment vertical="center" wrapText="1"/>
    </xf>
    <xf numFmtId="0" fontId="73" fillId="0" borderId="2" xfId="16" applyFont="1" applyBorder="1" applyAlignment="1">
      <alignment vertical="center"/>
    </xf>
    <xf numFmtId="3" fontId="73" fillId="0" borderId="2" xfId="4" applyNumberFormat="1" applyFont="1" applyBorder="1" applyAlignment="1">
      <alignment vertical="center" wrapText="1"/>
    </xf>
    <xf numFmtId="0" fontId="73" fillId="0" borderId="2" xfId="4" applyFont="1" applyBorder="1" applyAlignment="1">
      <alignment vertical="center"/>
    </xf>
    <xf numFmtId="0" fontId="2" fillId="0" borderId="0" xfId="17" applyFont="1"/>
    <xf numFmtId="49" fontId="77" fillId="0" borderId="0" xfId="17" quotePrefix="1" applyNumberFormat="1" applyFont="1" applyAlignment="1">
      <alignment horizontal="right" vertical="center" readingOrder="2"/>
    </xf>
    <xf numFmtId="3" fontId="79" fillId="0" borderId="0" xfId="30" applyNumberFormat="1" applyFont="1" applyAlignment="1">
      <alignment horizontal="right" vertical="center" readingOrder="2"/>
    </xf>
    <xf numFmtId="0" fontId="1" fillId="0" borderId="0" xfId="22" applyFont="1"/>
    <xf numFmtId="3" fontId="70" fillId="0" borderId="2" xfId="16" applyNumberFormat="1" applyFont="1" applyBorder="1" applyAlignment="1">
      <alignment horizontal="right" vertical="center" wrapText="1"/>
    </xf>
    <xf numFmtId="0" fontId="75" fillId="0" borderId="0" xfId="16" applyFont="1" applyAlignment="1">
      <alignment horizontal="center"/>
    </xf>
    <xf numFmtId="3" fontId="72" fillId="0" borderId="9" xfId="16" applyNumberFormat="1" applyFont="1" applyBorder="1" applyAlignment="1">
      <alignment horizontal="center"/>
    </xf>
    <xf numFmtId="3" fontId="72" fillId="0" borderId="10" xfId="16" applyNumberFormat="1" applyFont="1" applyBorder="1" applyAlignment="1">
      <alignment horizontal="center"/>
    </xf>
    <xf numFmtId="3" fontId="72" fillId="0" borderId="11" xfId="16" applyNumberFormat="1" applyFont="1" applyBorder="1" applyAlignment="1">
      <alignment horizontal="center"/>
    </xf>
    <xf numFmtId="0" fontId="63" fillId="0" borderId="10" xfId="4" applyFont="1" applyBorder="1" applyAlignment="1">
      <alignment horizontal="center" vertical="center"/>
    </xf>
    <xf numFmtId="0" fontId="63" fillId="0" borderId="11" xfId="4" applyFont="1" applyBorder="1" applyAlignment="1">
      <alignment horizontal="center" vertical="center"/>
    </xf>
    <xf numFmtId="3" fontId="77" fillId="0" borderId="4" xfId="22" applyNumberFormat="1" applyFont="1" applyBorder="1" applyAlignment="1">
      <alignment horizontal="center" vertical="center" readingOrder="2"/>
    </xf>
    <xf numFmtId="3" fontId="77" fillId="0" borderId="5" xfId="22" applyNumberFormat="1" applyFont="1" applyBorder="1" applyAlignment="1">
      <alignment horizontal="center" vertical="center" readingOrder="2"/>
    </xf>
    <xf numFmtId="3" fontId="77" fillId="0" borderId="6" xfId="22" applyNumberFormat="1" applyFont="1" applyBorder="1" applyAlignment="1">
      <alignment horizontal="center" vertical="center" readingOrder="2"/>
    </xf>
    <xf numFmtId="3" fontId="79" fillId="0" borderId="33" xfId="22" applyNumberFormat="1" applyFont="1" applyBorder="1" applyAlignment="1">
      <alignment horizontal="center" vertical="center" readingOrder="2"/>
    </xf>
    <xf numFmtId="3" fontId="79" fillId="0" borderId="29" xfId="22" applyNumberFormat="1" applyFont="1" applyBorder="1" applyAlignment="1">
      <alignment horizontal="center" vertical="center" readingOrder="2"/>
    </xf>
    <xf numFmtId="3" fontId="79" fillId="0" borderId="19" xfId="22" applyNumberFormat="1" applyFont="1" applyBorder="1" applyAlignment="1">
      <alignment horizontal="center" vertical="center" readingOrder="2"/>
    </xf>
    <xf numFmtId="0" fontId="79" fillId="0" borderId="21" xfId="22" applyFont="1" applyBorder="1" applyAlignment="1">
      <alignment vertical="center" readingOrder="2"/>
    </xf>
    <xf numFmtId="0" fontId="79" fillId="0" borderId="32" xfId="22" applyFont="1" applyBorder="1" applyAlignment="1">
      <alignment vertical="center" readingOrder="2"/>
    </xf>
    <xf numFmtId="0" fontId="91" fillId="0" borderId="22" xfId="22" applyFont="1" applyBorder="1" applyAlignment="1">
      <alignment vertical="center" readingOrder="2"/>
    </xf>
    <xf numFmtId="0" fontId="91" fillId="0" borderId="6" xfId="22" applyFont="1" applyBorder="1" applyAlignment="1">
      <alignment vertical="center" readingOrder="2"/>
    </xf>
    <xf numFmtId="0" fontId="91" fillId="0" borderId="36" xfId="22" applyFont="1" applyBorder="1" applyAlignment="1">
      <alignment vertical="center" readingOrder="2"/>
    </xf>
    <xf numFmtId="0" fontId="91" fillId="0" borderId="19" xfId="22" applyFont="1" applyBorder="1" applyAlignment="1">
      <alignment vertical="center" readingOrder="2"/>
    </xf>
    <xf numFmtId="0" fontId="79" fillId="0" borderId="31" xfId="22" applyFont="1" applyBorder="1" applyAlignment="1">
      <alignment horizontal="center" vertical="center" readingOrder="2"/>
    </xf>
    <xf numFmtId="0" fontId="79" fillId="0" borderId="23" xfId="22" applyFont="1" applyBorder="1" applyAlignment="1">
      <alignment horizontal="center" vertical="center" readingOrder="2"/>
    </xf>
    <xf numFmtId="0" fontId="79" fillId="0" borderId="32" xfId="22" applyFont="1" applyBorder="1" applyAlignment="1">
      <alignment horizontal="center" vertical="center" readingOrder="2"/>
    </xf>
  </cellXfs>
  <cellStyles count="252">
    <cellStyle name="Comma" xfId="12" builtinId="3"/>
    <cellStyle name="Comma 2" xfId="10" xr:uid="{00000000-0005-0000-0000-000001000000}"/>
    <cellStyle name="Comma 2 2" xfId="141" xr:uid="{1DA08BC8-0C54-4301-9E09-059F7C94FF4E}"/>
    <cellStyle name="Comma 3" xfId="14" xr:uid="{00000000-0005-0000-0000-000002000000}"/>
    <cellStyle name="Comma 3 2" xfId="18" xr:uid="{00000000-0005-0000-0000-000003000000}"/>
    <cellStyle name="Comma 3 2 2" xfId="146" xr:uid="{A1500651-07BA-4CFC-8EE0-5D36FE18A692}"/>
    <cellStyle name="Comma 3 3" xfId="21" xr:uid="{00000000-0005-0000-0000-000004000000}"/>
    <cellStyle name="Comma 3 3 2" xfId="149" xr:uid="{F7D537FF-45F0-44DA-ACA8-A876439D8477}"/>
    <cellStyle name="Comma 3 4" xfId="23" xr:uid="{00000000-0005-0000-0000-000005000000}"/>
    <cellStyle name="Comma 3 4 2" xfId="151" xr:uid="{3D7D558C-B006-4A46-88EF-3AF02AB59A38}"/>
    <cellStyle name="Comma 3 5" xfId="143" xr:uid="{83204D1B-796D-4754-99E3-1290B3535DDB}"/>
    <cellStyle name="Comma 4" xfId="36" xr:uid="{00000000-0005-0000-0000-000006000000}"/>
    <cellStyle name="Comma 4 2" xfId="161" xr:uid="{12A260AB-6D58-4E01-8ECA-F7E1335AB2C3}"/>
    <cellStyle name="Comma 5" xfId="49" xr:uid="{00000000-0005-0000-0000-000007000000}"/>
    <cellStyle name="Comma 5 2" xfId="76" xr:uid="{00000000-0005-0000-0000-000008000000}"/>
    <cellStyle name="Comma 5 2 2" xfId="84" xr:uid="{00000000-0005-0000-0000-000009000000}"/>
    <cellStyle name="Comma 5 2 2 2" xfId="203" xr:uid="{62B383E8-40F3-4424-94F3-6F0BEC94AD7F}"/>
    <cellStyle name="Comma 5 2 3" xfId="195" xr:uid="{E60F91E2-9642-4C19-9B60-FBF44A5A1D59}"/>
    <cellStyle name="Comma 5 3" xfId="172" xr:uid="{B0F64121-F6D7-4A30-A7E1-000B87133EF6}"/>
    <cellStyle name="Comma 6" xfId="126" xr:uid="{96506E49-970A-44DE-9F59-DA52750FDA0E}"/>
    <cellStyle name="Comma 6 2" xfId="246" xr:uid="{1D26B25F-7A1D-4803-BE9A-5231CD3241A8}"/>
    <cellStyle name="Comma 7" xfId="142" xr:uid="{5B6F5294-F3AB-48B4-BA0B-7A43D4D94539}"/>
    <cellStyle name="Comma 8" xfId="245" xr:uid="{9188C2B2-ABED-4487-85EF-42D01798BECD}"/>
    <cellStyle name="Normal" xfId="0" builtinId="0"/>
    <cellStyle name="Normal 10" xfId="64" xr:uid="{00000000-0005-0000-0000-00000B000000}"/>
    <cellStyle name="Normal 10 2" xfId="185" xr:uid="{3FC9EF2B-7120-4E9F-837A-F1CE807D5792}"/>
    <cellStyle name="Normal 11" xfId="72" xr:uid="{00000000-0005-0000-0000-00000C000000}"/>
    <cellStyle name="Normal 11 2" xfId="191" xr:uid="{40564265-2B35-430F-A00E-7E4C0C824F29}"/>
    <cellStyle name="Normal 12" xfId="123" xr:uid="{18C79E44-4F54-44C8-A41B-B3D62839735F}"/>
    <cellStyle name="Normal 12 2" xfId="239" xr:uid="{E112CC4F-0C15-4EC3-AFDB-1827787C446D}"/>
    <cellStyle name="Normal 13" xfId="242" xr:uid="{B5BA1015-4373-4DD3-B8D6-3CCBE06BE3DD}"/>
    <cellStyle name="Normal 14" xfId="244" xr:uid="{003904F7-719B-4A67-9957-BFC634E89649}"/>
    <cellStyle name="Normal 2" xfId="1" xr:uid="{00000000-0005-0000-0000-00000D000000}"/>
    <cellStyle name="Normal 2 2" xfId="5" xr:uid="{00000000-0005-0000-0000-00000E000000}"/>
    <cellStyle name="Normal 2 2 2" xfId="19" xr:uid="{00000000-0005-0000-0000-00000F000000}"/>
    <cellStyle name="Normal 2 2 2 2" xfId="147" xr:uid="{26AB180A-D16A-4398-B976-0FB4CE5BD6B2}"/>
    <cellStyle name="Normal 2 2 3" xfId="139" xr:uid="{223E678A-0B48-4F21-9296-A088A5810D55}"/>
    <cellStyle name="Normal 2 3" xfId="16" xr:uid="{00000000-0005-0000-0000-000010000000}"/>
    <cellStyle name="Normal 2 4" xfId="137" xr:uid="{C1665ACA-2BC4-4D74-81E3-B4A4DBD22316}"/>
    <cellStyle name="Normal 2_ריכוז אגפים" xfId="6" xr:uid="{00000000-0005-0000-0000-000011000000}"/>
    <cellStyle name="Normal 3" xfId="2" xr:uid="{00000000-0005-0000-0000-000012000000}"/>
    <cellStyle name="Normal 4" xfId="4" xr:uid="{00000000-0005-0000-0000-000013000000}"/>
    <cellStyle name="Normal 5" xfId="11" xr:uid="{00000000-0005-0000-0000-000014000000}"/>
    <cellStyle name="Normal 5 2" xfId="15" xr:uid="{00000000-0005-0000-0000-000015000000}"/>
    <cellStyle name="Normal 5 2 2" xfId="28" xr:uid="{00000000-0005-0000-0000-000016000000}"/>
    <cellStyle name="Normal 5 2 2 2" xfId="155" xr:uid="{4CCF6A4F-E6CB-43FD-BE11-ED5AD268D411}"/>
    <cellStyle name="Normal 5 2 3" xfId="144" xr:uid="{A79612B6-600E-4CC6-BCE5-CFF8FE89B449}"/>
    <cellStyle name="Normal 5 3" xfId="26" xr:uid="{00000000-0005-0000-0000-000017000000}"/>
    <cellStyle name="Normal 5 3 2" xfId="31" xr:uid="{00000000-0005-0000-0000-000018000000}"/>
    <cellStyle name="Normal 5 3 2 2" xfId="33" xr:uid="{00000000-0005-0000-0000-000019000000}"/>
    <cellStyle name="Normal 5 3 2 2 2" xfId="160" xr:uid="{A50DAADA-059A-416F-8263-156BF3160A86}"/>
    <cellStyle name="Normal 5 3 2 3" xfId="158" xr:uid="{43D7EDE8-2A12-4ED6-B4B9-4057B3B8EB2C}"/>
    <cellStyle name="Normal 5 3 3" xfId="32" xr:uid="{00000000-0005-0000-0000-00001A000000}"/>
    <cellStyle name="Normal 5 3 3 2" xfId="159" xr:uid="{BCAEABFE-CA2F-4104-8FBD-F07AB7126BED}"/>
    <cellStyle name="Normal 5 3 4" xfId="34" xr:uid="{00000000-0005-0000-0000-00001B000000}"/>
    <cellStyle name="Normal 5 3 4 2" xfId="38" xr:uid="{00000000-0005-0000-0000-00001C000000}"/>
    <cellStyle name="Normal 5 3 4 2 2" xfId="163" xr:uid="{195BF3C5-4950-4FC9-A1CE-9F0FC3C6235F}"/>
    <cellStyle name="Normal 5 3 4 3" xfId="43" xr:uid="{00000000-0005-0000-0000-00001D000000}"/>
    <cellStyle name="Normal 5 3 4 3 2" xfId="52" xr:uid="{00000000-0005-0000-0000-00001E000000}"/>
    <cellStyle name="Normal 5 3 4 3 2 2" xfId="68" xr:uid="{00000000-0005-0000-0000-00001F000000}"/>
    <cellStyle name="Normal 5 3 4 3 2 2 2" xfId="92" xr:uid="{00000000-0005-0000-0000-000020000000}"/>
    <cellStyle name="Normal 5 3 4 3 2 2 2 2" xfId="210" xr:uid="{68FF3079-1309-4EBB-B012-50309053FA5B}"/>
    <cellStyle name="Normal 5 3 4 3 2 2 3" xfId="94" xr:uid="{00000000-0005-0000-0000-000021000000}"/>
    <cellStyle name="Normal 5 3 4 3 2 2 3 2" xfId="212" xr:uid="{0249DD73-DDB4-4BD9-A7EB-58E4C32B378C}"/>
    <cellStyle name="Normal 5 3 4 3 2 2 4" xfId="103" xr:uid="{00000000-0005-0000-0000-000022000000}"/>
    <cellStyle name="Normal 5 3 4 3 2 2 4 2" xfId="221" xr:uid="{8FEEBF00-8AAA-46F3-B522-3FCDCC84EB25}"/>
    <cellStyle name="Normal 5 3 4 3 2 2 5" xfId="111" xr:uid="{541A929F-80C6-4C16-B3C0-8A23D7BEB7F6}"/>
    <cellStyle name="Normal 5 3 4 3 2 2 5 2" xfId="128" xr:uid="{C800A77B-DA22-49FC-B287-06AD8928E3CE}"/>
    <cellStyle name="Normal 5 3 4 3 2 2 5 2 2" xfId="249" xr:uid="{4D9D618C-8231-4BC0-9CB9-3891938EE99D}"/>
    <cellStyle name="Normal 5 3 4 3 2 2 5 3" xfId="135" xr:uid="{1E44E045-CB8B-449D-B7E5-27AC93F53463}"/>
    <cellStyle name="Normal 5 3 4 3 2 2 6" xfId="117" xr:uid="{ACEFFA8F-35FC-4422-AA56-8B1EF9C0812D}"/>
    <cellStyle name="Normal 5 3 4 3 2 2 6 2" xfId="233" xr:uid="{A8941FB9-A61D-4909-950D-EAF34492DEA0}"/>
    <cellStyle name="Normal 5 3 4 3 2 3" xfId="78" xr:uid="{00000000-0005-0000-0000-000023000000}"/>
    <cellStyle name="Normal 5 3 4 3 2 3 2" xfId="197" xr:uid="{00884590-B5E5-4FFC-B345-9320152664B3}"/>
    <cellStyle name="Normal 5 3 4 3 3" xfId="59" xr:uid="{00000000-0005-0000-0000-000024000000}"/>
    <cellStyle name="Normal 5 3 4 3 3 2" xfId="180" xr:uid="{DD14F56F-F9E6-46DA-8751-102067905872}"/>
    <cellStyle name="Normal 5 3 4 4" xfId="45" xr:uid="{00000000-0005-0000-0000-000025000000}"/>
    <cellStyle name="Normal 5 3 4 4 2" xfId="168" xr:uid="{DF6A62C2-B8C9-440D-8D54-C8091564EFE7}"/>
    <cellStyle name="Normal 5 3 4 5" xfId="47" xr:uid="{00000000-0005-0000-0000-000026000000}"/>
    <cellStyle name="Normal 5 3 4 5 2" xfId="170" xr:uid="{6B0290F8-6A4E-4DB9-B53C-566684570381}"/>
    <cellStyle name="Normal 5 3 5" xfId="35" xr:uid="{00000000-0005-0000-0000-000027000000}"/>
    <cellStyle name="Normal 5 3 5 2" xfId="37" xr:uid="{00000000-0005-0000-0000-000028000000}"/>
    <cellStyle name="Normal 5 3 5 2 2" xfId="162" xr:uid="{51C6E56B-F6CB-46EC-80C5-B0DE8367251E}"/>
    <cellStyle name="Normal 5 3 5 3" xfId="39" xr:uid="{00000000-0005-0000-0000-000029000000}"/>
    <cellStyle name="Normal 5 3 5 3 2" xfId="56" xr:uid="{00000000-0005-0000-0000-00002A000000}"/>
    <cellStyle name="Normal 5 3 5 3 2 2" xfId="71" xr:uid="{00000000-0005-0000-0000-00002B000000}"/>
    <cellStyle name="Normal 5 3 5 3 2 2 2" xfId="89" xr:uid="{00000000-0005-0000-0000-00002C000000}"/>
    <cellStyle name="Normal 5 3 5 3 2 2 2 2" xfId="107" xr:uid="{00000000-0005-0000-0000-00002D000000}"/>
    <cellStyle name="Normal 5 3 5 3 2 2 2 2 2" xfId="134" xr:uid="{9C77F7CF-2CAF-4A46-A8E0-6E46771B6350}"/>
    <cellStyle name="Normal 5 3 5 3 2 2 2 2 3" xfId="225" xr:uid="{40F43302-FD53-42A9-B5CB-32CEF72B0CD9}"/>
    <cellStyle name="Normal 5 3 5 3 2 2 2 3" xfId="114" xr:uid="{592BDB5D-38F1-4354-A9D4-CE0EBBABFC9C}"/>
    <cellStyle name="Normal 5 3 5 3 2 2 2 3 2" xfId="230" xr:uid="{974F8AAC-D5CF-4C7B-BA49-97EF551C06CE}"/>
    <cellStyle name="Normal 5 3 5 3 2 2 2 4" xfId="115" xr:uid="{45FF1B61-AD24-49B4-98DB-12F046A52927}"/>
    <cellStyle name="Normal 5 3 5 3 2 2 2 4 2" xfId="231" xr:uid="{C8F9B010-C184-41E3-9348-890CEA4B2E34}"/>
    <cellStyle name="Normal 5 3 5 3 2 2 2 5" xfId="120" xr:uid="{02C718FA-08AF-4D17-B484-4D204CC34D61}"/>
    <cellStyle name="Normal 5 3 5 3 2 2 2 5 2" xfId="236" xr:uid="{5DE43F20-8FBE-4EB7-B4DE-783E50369529}"/>
    <cellStyle name="Normal 5 3 5 3 2 2 2 6" xfId="208" xr:uid="{E2E77027-865A-4F87-B4C7-32C175015C6A}"/>
    <cellStyle name="Normal 5 3 5 3 2 2 3" xfId="97" xr:uid="{00000000-0005-0000-0000-00002E000000}"/>
    <cellStyle name="Normal 5 3 5 3 2 2 3 2" xfId="215" xr:uid="{0E2BDDCA-677A-4AFB-B545-14BA337A67E8}"/>
    <cellStyle name="Normal 5 3 5 3 2 2 4" xfId="190" xr:uid="{02EED8FC-E02B-474A-888A-44678CF0D8B4}"/>
    <cellStyle name="Normal 5 3 5 3 2 3" xfId="81" xr:uid="{00000000-0005-0000-0000-00002F000000}"/>
    <cellStyle name="Normal 5 3 5 3 2 3 2" xfId="200" xr:uid="{BA76FAC4-347C-4D06-89F7-CB92CE543E5B}"/>
    <cellStyle name="Normal 5 3 5 3 2 4" xfId="177" xr:uid="{D83C194C-E5DF-4333-B19C-F259CB08A647}"/>
    <cellStyle name="Normal 5 3 5 3 3" xfId="62" xr:uid="{00000000-0005-0000-0000-000030000000}"/>
    <cellStyle name="Normal 5 3 5 3 3 2" xfId="183" xr:uid="{DBCF02FD-D14E-402D-8BA7-C48C46AD2605}"/>
    <cellStyle name="Normal 5 3 5 3 4" xfId="164" xr:uid="{98F87178-544C-4864-838F-82E8F1457A97}"/>
    <cellStyle name="Normal 5 3 5 4" xfId="40" xr:uid="{00000000-0005-0000-0000-000031000000}"/>
    <cellStyle name="Normal 5 3 5 4 2" xfId="51" xr:uid="{00000000-0005-0000-0000-000032000000}"/>
    <cellStyle name="Normal 5 3 5 4 2 2" xfId="174" xr:uid="{54AE400D-91D7-4639-B7D0-341B27518918}"/>
    <cellStyle name="Normal 5 3 5 4 3" xfId="53" xr:uid="{00000000-0005-0000-0000-000033000000}"/>
    <cellStyle name="Normal 5 3 5 4 3 2" xfId="69" xr:uid="{00000000-0005-0000-0000-000034000000}"/>
    <cellStyle name="Normal 5 3 5 4 3 2 2" xfId="90" xr:uid="{00000000-0005-0000-0000-000035000000}"/>
    <cellStyle name="Normal 5 3 5 4 3 2 2 2" xfId="100" xr:uid="{00000000-0005-0000-0000-000036000000}"/>
    <cellStyle name="Normal 5 3 5 4 3 2 2 2 2" xfId="218" xr:uid="{271DCD1B-7D01-455E-AF88-0EFDBE82E6DF}"/>
    <cellStyle name="Normal 5 3 5 4 3 2 2 3" xfId="101" xr:uid="{00000000-0005-0000-0000-000037000000}"/>
    <cellStyle name="Normal 5 3 5 4 3 2 2 3 2" xfId="219" xr:uid="{0B8DF4EB-621D-46A6-B40B-A598174E87BA}"/>
    <cellStyle name="Normal 5 3 5 4 3 2 2 4" xfId="108" xr:uid="{00000000-0005-0000-0000-000038000000}"/>
    <cellStyle name="Normal 5 3 5 4 3 2 2 4 2" xfId="129" xr:uid="{6BF11DB9-C7CE-404A-A29D-A58C9C449BB5}"/>
    <cellStyle name="Normal 5 3 5 4 3 2 2 4 2 2" xfId="248" xr:uid="{1CF3952A-7ED9-44C7-8D4A-E562759AEB38}"/>
    <cellStyle name="Normal 5 3 5 4 3 2 2 4 3" xfId="136" xr:uid="{2DEAB8EC-26C5-46D5-8E92-C9D9BC6FECFE}"/>
    <cellStyle name="Normal 5 3 5 4 3 2 2 5" xfId="121" xr:uid="{347B6161-AA60-4397-8B71-965E1C2EE574}"/>
    <cellStyle name="Normal 5 3 5 4 3 2 2 5 2" xfId="237" xr:uid="{47F30219-802F-4EF3-BE8C-9F2BEDB76EBC}"/>
    <cellStyle name="Normal 5 3 5 4 3 2 3" xfId="98" xr:uid="{00000000-0005-0000-0000-000039000000}"/>
    <cellStyle name="Normal 5 3 5 4 3 2 3 2" xfId="216" xr:uid="{7810704D-5B5F-4047-9EEE-AB5AB2FB4DF0}"/>
    <cellStyle name="Normal 5 3 5 4 3 3" xfId="73" xr:uid="{00000000-0005-0000-0000-00003A000000}"/>
    <cellStyle name="Normal 5 3 5 4 3 3 2" xfId="86" xr:uid="{00000000-0005-0000-0000-00003B000000}"/>
    <cellStyle name="Normal 5 3 5 4 3 3 2 2" xfId="104" xr:uid="{00000000-0005-0000-0000-00003C000000}"/>
    <cellStyle name="Normal 5 3 5 4 3 3 2 2 2" xfId="222" xr:uid="{DAFA00C6-A73A-42C7-A439-CDEC38830A97}"/>
    <cellStyle name="Normal 5 3 5 4 3 3 2 3" xfId="118" xr:uid="{33002202-A9BC-49AD-97E2-B20C37BB8488}"/>
    <cellStyle name="Normal 5 3 5 4 3 3 2 3 2" xfId="234" xr:uid="{CF5ED19D-F213-4108-AA70-948269624CF0}"/>
    <cellStyle name="Normal 5 3 5 4 3 3 2 4" xfId="124" xr:uid="{A40BD401-9EDF-4138-80D3-C7EDB1613652}"/>
    <cellStyle name="Normal 5 3 5 4 3 3 2 4 2" xfId="240" xr:uid="{695D1555-ED8E-4102-A1D1-A00FC32B7BCA}"/>
    <cellStyle name="Normal 5 3 5 4 3 3 2 5" xfId="125" xr:uid="{556E2E51-5520-4676-B30C-6D3D766B5A9D}"/>
    <cellStyle name="Normal 5 3 5 4 3 3 2 5 2" xfId="130" xr:uid="{E4F7BDA5-58C4-4D6E-81AA-27D35614E6F7}"/>
    <cellStyle name="Normal 5 3 5 4 3 3 2 5 3" xfId="241" xr:uid="{9477AD12-A5D7-4C5E-9055-6E7041D45515}"/>
    <cellStyle name="Normal 5 3 5 4 3 3 2 6" xfId="205" xr:uid="{8D9AD7F2-04C1-494C-86CD-B3246BC56A74}"/>
    <cellStyle name="Normal 5 3 5 4 3 3 3" xfId="95" xr:uid="{00000000-0005-0000-0000-00003D000000}"/>
    <cellStyle name="Normal 5 3 5 4 3 3 3 2" xfId="213" xr:uid="{7EFDE999-BEDC-4D6C-AD32-9BC270A16A3C}"/>
    <cellStyle name="Normal 5 3 5 4 3 3 4" xfId="192" xr:uid="{07D48843-0C40-4220-89CE-BE941BA745AC}"/>
    <cellStyle name="Normal 5 3 5 4 3 4" xfId="79" xr:uid="{00000000-0005-0000-0000-00003E000000}"/>
    <cellStyle name="Normal 5 3 5 4 3 4 2" xfId="198" xr:uid="{27157E5C-30B6-4009-9F0E-F01030635911}"/>
    <cellStyle name="Normal 5 3 5 4 4" xfId="60" xr:uid="{00000000-0005-0000-0000-00003F000000}"/>
    <cellStyle name="Normal 5 3 5 4 4 2" xfId="181" xr:uid="{44D62AF0-64E3-4474-96DD-A7CF8CE640D8}"/>
    <cellStyle name="Normal 5 3 5 4 5" xfId="66" xr:uid="{00000000-0005-0000-0000-000040000000}"/>
    <cellStyle name="Normal 5 3 5 4 5 2" xfId="187" xr:uid="{F35AC372-215E-4A30-B265-ED6393BDCBAF}"/>
    <cellStyle name="Normal 5 3 5 5" xfId="41" xr:uid="{00000000-0005-0000-0000-000041000000}"/>
    <cellStyle name="Normal 5 3 5 5 2" xfId="57" xr:uid="{00000000-0005-0000-0000-000042000000}"/>
    <cellStyle name="Normal 5 3 5 5 2 2" xfId="82" xr:uid="{00000000-0005-0000-0000-000043000000}"/>
    <cellStyle name="Normal 5 3 5 5 2 2 2" xfId="201" xr:uid="{ECD0A579-19E2-4D96-8883-BF05106B775B}"/>
    <cellStyle name="Normal 5 3 5 5 2 3" xfId="91" xr:uid="{00000000-0005-0000-0000-000044000000}"/>
    <cellStyle name="Normal 5 3 5 5 2 3 2" xfId="109" xr:uid="{00000000-0005-0000-0000-000045000000}"/>
    <cellStyle name="Normal 5 3 5 5 2 3 2 2" xfId="226" xr:uid="{9F71BF22-EE38-40B1-853C-393D107D4E62}"/>
    <cellStyle name="Normal 5 3 5 5 2 3 2 3" xfId="243" xr:uid="{24DDCE2D-A01F-4F74-B632-779966D4DABC}"/>
    <cellStyle name="Normal 5 3 5 5 2 3 3" xfId="122" xr:uid="{77FDE3D1-9153-4BB3-BB19-F523E49E9633}"/>
    <cellStyle name="Normal 5 3 5 5 2 3 3 2" xfId="238" xr:uid="{B2D1A2D3-86C7-4725-88C5-CFD7C880E009}"/>
    <cellStyle name="Normal 5 3 5 5 2 3 4" xfId="209" xr:uid="{6DF24320-8BA9-4097-B867-4A7E1CF41FD2}"/>
    <cellStyle name="Normal 5 3 5 5 2 4" xfId="99" xr:uid="{00000000-0005-0000-0000-000046000000}"/>
    <cellStyle name="Normal 5 3 5 5 2 4 2" xfId="217" xr:uid="{450385FC-4864-419E-857E-9E5BB1F628AD}"/>
    <cellStyle name="Normal 5 3 5 5 2 5" xfId="178" xr:uid="{4322CAD1-C62F-43C7-841A-0BCC19BE8C19}"/>
    <cellStyle name="Normal 5 3 5 5 3" xfId="63" xr:uid="{00000000-0005-0000-0000-000047000000}"/>
    <cellStyle name="Normal 5 3 5 5 3 2" xfId="184" xr:uid="{C36C81B9-C355-47FA-B60C-2BEE23DA1B8C}"/>
    <cellStyle name="Normal 5 3 5 5 4" xfId="165" xr:uid="{E26D888E-13B2-4341-8E66-11861F6091A3}"/>
    <cellStyle name="Normal 5 3 5 6" xfId="42" xr:uid="{00000000-0005-0000-0000-000048000000}"/>
    <cellStyle name="Normal 5 3 5 6 2" xfId="54" xr:uid="{00000000-0005-0000-0000-000049000000}"/>
    <cellStyle name="Normal 5 3 5 6 2 2" xfId="70" xr:uid="{00000000-0005-0000-0000-00004A000000}"/>
    <cellStyle name="Normal 5 3 5 6 2 2 2" xfId="87" xr:uid="{00000000-0005-0000-0000-00004B000000}"/>
    <cellStyle name="Normal 5 3 5 6 2 2 2 2" xfId="106" xr:uid="{00000000-0005-0000-0000-00004C000000}"/>
    <cellStyle name="Normal 5 3 5 6 2 2 2 2 2" xfId="133" xr:uid="{0AAE6AE4-0899-4911-A332-4328FE53C825}"/>
    <cellStyle name="Normal 5 3 5 6 2 2 2 2 3" xfId="224" xr:uid="{0583816E-DB16-48F9-92E7-8279791940D6}"/>
    <cellStyle name="Normal 5 3 5 6 2 2 2 3" xfId="113" xr:uid="{181F4562-1988-4DE7-BB32-4B8CCC874CA2}"/>
    <cellStyle name="Normal 5 3 5 6 2 2 2 3 2" xfId="132" xr:uid="{407BC270-33A7-4CBA-B6EB-E99C1D5BA705}"/>
    <cellStyle name="Normal 5 3 5 6 2 2 2 3 3" xfId="229" xr:uid="{FD2E5AA6-12BA-43CE-B15A-62D76DBFA3A5}"/>
    <cellStyle name="Normal 5 3 5 6 2 2 2 4" xfId="119" xr:uid="{98C277B9-1911-4E61-9823-71ABB8702722}"/>
    <cellStyle name="Normal 5 3 5 6 2 2 2 4 2" xfId="235" xr:uid="{9255836A-6582-47E9-A43D-C8583D6FB879}"/>
    <cellStyle name="Normal 5 3 5 6 2 2 2 5" xfId="206" xr:uid="{D3771F37-AE09-434D-B8E4-C5882B501C9E}"/>
    <cellStyle name="Normal 5 3 5 6 2 2 3" xfId="96" xr:uid="{00000000-0005-0000-0000-00004D000000}"/>
    <cellStyle name="Normal 5 3 5 6 2 2 3 2" xfId="214" xr:uid="{FA5D0EF3-D625-4D17-B750-837E86BEFD24}"/>
    <cellStyle name="Normal 5 3 5 6 2 2 4" xfId="105" xr:uid="{00000000-0005-0000-0000-00004E000000}"/>
    <cellStyle name="Normal 5 3 5 6 2 2 4 2" xfId="131" xr:uid="{5F8C40F8-9F59-4E0A-BEFF-79BB14165B80}"/>
    <cellStyle name="Normal 5 3 5 6 2 2 4 3" xfId="223" xr:uid="{F1B43175-D964-4CA9-88C8-F5E9FD16439F}"/>
    <cellStyle name="Normal 5 3 5 6 2 2 5" xfId="112" xr:uid="{2C1513C6-B9BA-46E3-A6FE-B10B1B5087B2}"/>
    <cellStyle name="Normal 5 3 5 6 2 2 5 2" xfId="228" xr:uid="{C8677374-556A-49A8-9E06-AF0240AFEA1A}"/>
    <cellStyle name="Normal 5 3 5 6 2 2 6" xfId="189" xr:uid="{D8AEFA4A-C980-435B-8A12-585F32AAFA6E}"/>
    <cellStyle name="Normal 5 3 5 6 2 3" xfId="80" xr:uid="{00000000-0005-0000-0000-00004F000000}"/>
    <cellStyle name="Normal 5 3 5 6 2 3 2" xfId="199" xr:uid="{6210D85F-C821-4F32-A160-9621101109B3}"/>
    <cellStyle name="Normal 5 3 5 6 2 4" xfId="175" xr:uid="{FB2124FF-1589-4AE0-A5B1-6FEE60C0E685}"/>
    <cellStyle name="Normal 5 3 5 6 3" xfId="61" xr:uid="{00000000-0005-0000-0000-000050000000}"/>
    <cellStyle name="Normal 5 3 5 6 3 2" xfId="182" xr:uid="{838AC806-062B-42F9-8496-B49EF69DFD83}"/>
    <cellStyle name="Normal 5 3 5 6 4" xfId="166" xr:uid="{4BE52978-A1F0-4BE5-84EC-78C694FEF1C1}"/>
    <cellStyle name="Normal 5 4" xfId="29" xr:uid="{00000000-0005-0000-0000-000051000000}"/>
    <cellStyle name="Normal 5 4 2" xfId="156" xr:uid="{7BE85C5D-E460-4812-8013-71FC79CDE26D}"/>
    <cellStyle name="Normal 6" xfId="13" xr:uid="{00000000-0005-0000-0000-000052000000}"/>
    <cellStyle name="Normal 6 2" xfId="17" xr:uid="{00000000-0005-0000-0000-000053000000}"/>
    <cellStyle name="Normal 6 2 2" xfId="145" xr:uid="{FF53971D-765C-485F-8ED4-B8DDF04D235D}"/>
    <cellStyle name="Normal 6 3" xfId="20" xr:uid="{00000000-0005-0000-0000-000054000000}"/>
    <cellStyle name="Normal 6 3 2" xfId="148" xr:uid="{37D6CFF8-00F8-499E-9FD3-C489FC251B5E}"/>
    <cellStyle name="Normal 6 4" xfId="22" xr:uid="{00000000-0005-0000-0000-000055000000}"/>
    <cellStyle name="Normal 6 4 2" xfId="30" xr:uid="{00000000-0005-0000-0000-000056000000}"/>
    <cellStyle name="Normal 6 4 2 2" xfId="157" xr:uid="{22F7E839-FC6B-49B7-A621-E9A550D2CEED}"/>
    <cellStyle name="Normal 6 4 2 3" xfId="251" xr:uid="{46F8E0B2-F85F-42D9-9744-590E51448A50}"/>
    <cellStyle name="Normal 6 4 3" xfId="150" xr:uid="{C701D352-0F0C-4D43-8AE2-EB9511B10FB7}"/>
    <cellStyle name="Normal 6 4 4" xfId="250" xr:uid="{DF6E0DBC-A02B-41EA-9CD7-18C916059184}"/>
    <cellStyle name="Normal 7" xfId="24" xr:uid="{00000000-0005-0000-0000-000057000000}"/>
    <cellStyle name="Normal 7 2" xfId="152" xr:uid="{9B102552-CF5D-4E56-BBB5-2F822AFDEBD0}"/>
    <cellStyle name="Normal 8" xfId="44" xr:uid="{00000000-0005-0000-0000-000058000000}"/>
    <cellStyle name="Normal 8 2" xfId="46" xr:uid="{00000000-0005-0000-0000-000059000000}"/>
    <cellStyle name="Normal 8 2 2" xfId="58" xr:uid="{00000000-0005-0000-0000-00005A000000}"/>
    <cellStyle name="Normal 8 2 2 2" xfId="179" xr:uid="{7B2C085A-02D5-4444-9C0D-ACE97FE8C77A}"/>
    <cellStyle name="Normal 8 2 2 3" xfId="50" xr:uid="{00000000-0005-0000-0000-00005B000000}"/>
    <cellStyle name="Normal 8 2 2 3 2" xfId="65" xr:uid="{00000000-0005-0000-0000-00005C000000}"/>
    <cellStyle name="Normal 8 2 2 3 2 2" xfId="85" xr:uid="{00000000-0005-0000-0000-00005D000000}"/>
    <cellStyle name="Normal 8 2 2 3 2 2 2" xfId="102" xr:uid="{00000000-0005-0000-0000-00005E000000}"/>
    <cellStyle name="Normal 8 2 2 3 2 2 2 2" xfId="220" xr:uid="{7490D43F-0B62-4CD5-BE77-1F5DA9A7C9EC}"/>
    <cellStyle name="Normal 8 2 2 3 2 2 3" xfId="110" xr:uid="{34DCEFEC-ED6A-40AB-94F8-2D1B5FB78CBE}"/>
    <cellStyle name="Normal 8 2 2 3 2 2 3 2" xfId="127" xr:uid="{365390BF-1341-4FCC-B167-B7A9FDF19F22}"/>
    <cellStyle name="Normal 8 2 2 3 2 2 3 2 2" xfId="247" xr:uid="{D37543ED-F65C-435F-B399-990BC9DBB9F6}"/>
    <cellStyle name="Normal 8 2 2 3 2 2 3 3" xfId="227" xr:uid="{1786CA4D-AC42-4AB6-8923-D6425BAF2D28}"/>
    <cellStyle name="Normal 8 2 2 3 2 2 4" xfId="116" xr:uid="{F0FEAD3B-F617-4E43-AF10-D00D1D44E324}"/>
    <cellStyle name="Normal 8 2 2 3 2 2 4 2" xfId="232" xr:uid="{FA1044EF-7ADE-4486-B9CC-178C5880A7B5}"/>
    <cellStyle name="Normal 8 2 2 3 2 2 5" xfId="204" xr:uid="{3B303C48-2EE8-41F4-B68E-9F4ED4E9535E}"/>
    <cellStyle name="Normal 8 2 2 3 2 3" xfId="93" xr:uid="{00000000-0005-0000-0000-00005F000000}"/>
    <cellStyle name="Normal 8 2 2 3 2 3 2" xfId="211" xr:uid="{9AA34BCF-1D90-4357-AAB2-BB6AC0A99AF4}"/>
    <cellStyle name="Normal 8 2 2 3 2 4" xfId="186" xr:uid="{92BE168A-4C15-4103-A6A8-F343C93A54F1}"/>
    <cellStyle name="Normal 8 2 2 3 3" xfId="77" xr:uid="{00000000-0005-0000-0000-000060000000}"/>
    <cellStyle name="Normal 8 2 2 3 3 2" xfId="196" xr:uid="{83DD052B-727D-4C74-A401-8562F56EA36F}"/>
    <cellStyle name="Normal 8 2 2 3 4" xfId="173" xr:uid="{F5DA1EDB-990B-4816-8F00-69E9A3277B98}"/>
    <cellStyle name="Normal 8 2 3" xfId="169" xr:uid="{9FC0D379-E0F8-4FA1-BBC2-BB2D713939F4}"/>
    <cellStyle name="Normal 8 3" xfId="167" xr:uid="{A22E5A51-D260-4EF2-BF89-4302D48A74C1}"/>
    <cellStyle name="Normal 9" xfId="48" xr:uid="{00000000-0005-0000-0000-000061000000}"/>
    <cellStyle name="Normal 9 2" xfId="75" xr:uid="{00000000-0005-0000-0000-000062000000}"/>
    <cellStyle name="Normal 9 2 2" xfId="83" xr:uid="{00000000-0005-0000-0000-000063000000}"/>
    <cellStyle name="Normal 9 2 2 2" xfId="202" xr:uid="{048A0DD0-A7AA-46E2-B698-34909DA40B54}"/>
    <cellStyle name="Normal 9 2 3" xfId="194" xr:uid="{6B185D14-5365-4385-9FD3-3586C8A9F4C0}"/>
    <cellStyle name="Normal 9 3" xfId="171" xr:uid="{AAB7FABF-C8E3-480E-BCB0-67EB5C625266}"/>
    <cellStyle name="Percent 2" xfId="9" xr:uid="{00000000-0005-0000-0000-000064000000}"/>
    <cellStyle name="Percent 3" xfId="25" xr:uid="{00000000-0005-0000-0000-000065000000}"/>
    <cellStyle name="Percent 3 2" xfId="153" xr:uid="{833B9ED8-EAAC-44A9-810F-17E99D9B2C21}"/>
    <cellStyle name="Percent 4" xfId="27" xr:uid="{00000000-0005-0000-0000-000066000000}"/>
    <cellStyle name="Percent 4 2" xfId="154" xr:uid="{B7D03BC7-6CE9-48B6-AD1D-3B1A2D0B1948}"/>
    <cellStyle name="Percent 5" xfId="55" xr:uid="{00000000-0005-0000-0000-000067000000}"/>
    <cellStyle name="Percent 5 2" xfId="176" xr:uid="{6D69291C-863A-484C-993B-1CE8FF1DAC64}"/>
    <cellStyle name="Percent 6" xfId="67" xr:uid="{00000000-0005-0000-0000-000068000000}"/>
    <cellStyle name="Percent 6 2" xfId="188" xr:uid="{51DE530A-A1FE-407A-B554-072B90EA4D12}"/>
    <cellStyle name="Percent 7" xfId="74" xr:uid="{00000000-0005-0000-0000-000069000000}"/>
    <cellStyle name="Percent 7 2" xfId="193" xr:uid="{3AF405A5-940B-4D33-93F3-CBF90397B6B4}"/>
    <cellStyle name="Percent 8" xfId="88" xr:uid="{00000000-0005-0000-0000-00006A000000}"/>
    <cellStyle name="Percent 8 2" xfId="207" xr:uid="{1DD965BD-3764-437A-A2C6-70A468AB7054}"/>
    <cellStyle name="הערה 2" xfId="3" xr:uid="{00000000-0005-0000-0000-00006B000000}"/>
    <cellStyle name="הערה 2 2" xfId="7" xr:uid="{00000000-0005-0000-0000-00006C000000}"/>
    <cellStyle name="הערה 2 2 2" xfId="140" xr:uid="{76E1F053-5EB6-4D44-964B-F38D3F990F43}"/>
    <cellStyle name="הערה 2 3" xfId="138" xr:uid="{39CE7020-BDD6-4426-91C8-BD135CBCCCE7}"/>
    <cellStyle name="הערה 2_ריכוז אגפים" xfId="8" xr:uid="{00000000-0005-0000-0000-00006D00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endParaRPr kumimoji="0" lang="he-IL" sz="160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חלוקת ההשקעה בתקציב  לפי אגפים</a:t>
            </a:r>
            <a:endParaRPr kumimoji="0" lang="he-IL" sz="1320" b="0" i="0" u="sng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32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ea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ea typeface="David"/>
                <a:cs typeface="David"/>
              </a:rPr>
              <a:t> </a:t>
            </a:r>
          </a:p>
        </cx:rich>
      </cx:tx>
    </cx:title>
    <cx:plotArea>
      <cx:plotAreaRegion>
        <cx:series layoutId="sunburst" uniqueId="{73292393-C808-4341-BF4A-25998629D0B1}">
          <cx:dataLabels>
            <cx:visibility seriesName="0" categoryName="1" value="1"/>
            <cx:separator>; </cx:separator>
            <cx:dataLabel idx="1">
              <cx:visibility seriesName="0" categoryName="1" value="1"/>
              <cx:separator>, </cx:separator>
            </cx:dataLabel>
          </cx:dataLabels>
          <cx:dataId val="0"/>
        </cx:series>
      </cx:plotAreaRegion>
    </cx:plotArea>
    <cx:legend pos="t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endParaRPr kumimoji="0" lang="he-IL" sz="1400" b="1" i="0" u="none" strike="noStrike" kern="12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David"/>
              <a:cs typeface="David"/>
            </a:endParaRPr>
          </a:p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חלוקת ההשקעה בתקציב לפי פרקים</a:t>
            </a:r>
            <a:b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</a:b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  </a:t>
            </a:r>
          </a:p>
        </cx:rich>
      </cx:tx>
    </cx:title>
    <cx:plotArea>
      <cx:plotAreaRegion>
        <cx:series layoutId="sunburst" uniqueId="{12CDAEE9-78C2-4B8A-8E23-70C6B6751AC6}">
          <cx:dataLabels>
            <cx:visibility seriesName="0" categoryName="1" value="1"/>
            <cx:separator>; </cx:separator>
            <cx:dataLabel idx="1">
              <cx:visibility seriesName="0" categoryName="1" value="1"/>
              <cx:separator>, </cx:separator>
            </cx:dataLabel>
          </cx:dataLabels>
          <cx:dataId val="0"/>
        </cx:series>
      </cx:plotAreaRegion>
    </cx:plotArea>
    <cx:legend pos="t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rot="0" spcFirstLastPara="1" vertOverflow="ellipsis" vert="horz" wrap="square" lIns="38100" tIns="19050" rIns="38100" bIns="19050" anchor="ctr" anchorCtr="1" compatLnSpc="0"/>
          <a:lstStyle/>
          <a:p>
            <a:pPr algn="ctr" rtl="1">
              <a:defRPr sz="1100" b="0" i="0" u="none" strike="noStrike" kern="1200" baseline="0">
                <a:solidFill>
                  <a:srgbClr val="000000"/>
                </a:solidFill>
                <a:latin typeface="David"/>
                <a:ea typeface="David"/>
                <a:cs typeface="David"/>
              </a:defRPr>
            </a:pP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התקציב לפי מקורות מימון</a:t>
            </a:r>
            <a:br>
              <a:rPr kumimoji="0" lang="en-US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</a:br>
            <a:r>
              <a:rPr kumimoji="0" lang="he-IL" sz="14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באלפי ₪</a:t>
            </a:r>
            <a:r>
              <a:rPr kumimoji="0" lang="he-IL" sz="1800" b="1" i="0" u="sng" strike="noStrike" kern="120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David"/>
                <a:cs typeface="David"/>
              </a:rPr>
              <a:t> </a:t>
            </a:r>
          </a:p>
        </cx:rich>
      </cx:tx>
    </cx:title>
    <cx:plotArea>
      <cx:plotAreaRegion>
        <cx:series layoutId="sunburst" uniqueId="{D7E84A5A-E96D-45B6-9910-25C250F90FEC}">
          <cx:dataLabels>
            <cx:txPr>
              <a:bodyPr spcFirstLastPara="1" vertOverflow="ellipsis" wrap="square" lIns="0" tIns="0" rIns="0" bIns="0" anchor="ctr" anchorCtr="1"/>
              <a:lstStyle/>
              <a:p>
                <a:pPr>
                  <a:defRPr/>
                </a:pPr>
                <a:endParaRPr lang="he-IL"/>
              </a:p>
            </cx:txPr>
            <cx:visibility seriesName="0" categoryName="1" value="1"/>
            <cx:separator>; </cx:separator>
          </cx:dataLabels>
          <cx:dataId val="0"/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he-IL" sz="1000" b="0" i="0" u="none" strike="noStrike" kern="1200" baseline="0">
            <a:solidFill>
              <a:sysClr val="windowText" lastClr="000000"/>
            </a:solidFill>
            <a:latin typeface="Calibri" panose="020F0502020204030204"/>
            <a:cs typeface="Arial" panose="020B0604020202020204" pitchFamily="34" charset="0"/>
          </a:endParaRPr>
        </a:p>
      </cx:txPr>
    </cx:legend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6.png@01DC5F81.832CE65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</xdr:row>
      <xdr:rowOff>58342</xdr:rowOff>
    </xdr:from>
    <xdr:to>
      <xdr:col>18</xdr:col>
      <xdr:colOff>406400</xdr:colOff>
      <xdr:row>46</xdr:row>
      <xdr:rowOff>9525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C25ED4FB-BCF2-439E-991E-413E4BB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6307200" y="220267"/>
          <a:ext cx="11360149" cy="7237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0</xdr:colOff>
      <xdr:row>3</xdr:row>
      <xdr:rowOff>4233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BB1D0BC-BC00-4FDF-B6D2-9B0F8012050D}"/>
            </a:ext>
          </a:extLst>
        </xdr:cNvPr>
        <xdr:cNvSpPr/>
      </xdr:nvSpPr>
      <xdr:spPr>
        <a:xfrm rot="16200000">
          <a:off x="9663481329" y="-311679"/>
          <a:ext cx="547158" cy="1170516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</a:t>
          </a:r>
          <a:r>
            <a:rPr lang="en-US" sz="900">
              <a:solidFill>
                <a:schemeClr val="tx1"/>
              </a:solidFill>
              <a:latin typeface="+mn-lt"/>
              <a:ea typeface="+mn-ea"/>
              <a:cs typeface="+mn-cs"/>
            </a:rPr>
            <a:t>2026</a:t>
          </a:r>
          <a:endParaRPr lang="he-IL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10581</xdr:colOff>
      <xdr:row>0</xdr:row>
      <xdr:rowOff>0</xdr:rowOff>
    </xdr:from>
    <xdr:to>
      <xdr:col>8</xdr:col>
      <xdr:colOff>0</xdr:colOff>
      <xdr:row>2</xdr:row>
      <xdr:rowOff>222250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815439E-E74A-40C3-9B27-2D50917C4DEA}"/>
            </a:ext>
          </a:extLst>
        </xdr:cNvPr>
        <xdr:cNvSpPr/>
      </xdr:nvSpPr>
      <xdr:spPr>
        <a:xfrm rot="16200000">
          <a:off x="9669977910" y="-3264960"/>
          <a:ext cx="546100" cy="7076019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8</xdr:col>
      <xdr:colOff>730249</xdr:colOff>
      <xdr:row>0</xdr:row>
      <xdr:rowOff>0</xdr:rowOff>
    </xdr:from>
    <xdr:to>
      <xdr:col>13</xdr:col>
      <xdr:colOff>0</xdr:colOff>
      <xdr:row>2</xdr:row>
      <xdr:rowOff>229870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7A60B512-BF87-48B4-B857-6CC3CA00CA14}"/>
            </a:ext>
          </a:extLst>
        </xdr:cNvPr>
        <xdr:cNvSpPr/>
      </xdr:nvSpPr>
      <xdr:spPr>
        <a:xfrm rot="16200000">
          <a:off x="9661127490" y="-1501140"/>
          <a:ext cx="544195" cy="3546476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247653</xdr:colOff>
      <xdr:row>26</xdr:row>
      <xdr:rowOff>57152</xdr:rowOff>
    </xdr:from>
    <xdr:to>
      <xdr:col>5</xdr:col>
      <xdr:colOff>28575</xdr:colOff>
      <xdr:row>39</xdr:row>
      <xdr:rowOff>174281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20F4FD1-BB14-458E-B270-7C0105AE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924150" y="4295777"/>
          <a:ext cx="4410072" cy="2622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</xdr:colOff>
      <xdr:row>20</xdr:row>
      <xdr:rowOff>2</xdr:rowOff>
    </xdr:from>
    <xdr:to>
      <xdr:col>7</xdr:col>
      <xdr:colOff>180975</xdr:colOff>
      <xdr:row>38</xdr:row>
      <xdr:rowOff>51247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5ECCB03-01D5-4FA5-A9D2-AFB5A897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552550" y="3733802"/>
          <a:ext cx="6191248" cy="330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106680</xdr:rowOff>
    </xdr:from>
    <xdr:to>
      <xdr:col>10</xdr:col>
      <xdr:colOff>0</xdr:colOff>
      <xdr:row>2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4AC8570D-A3AC-421B-8DEE-AFF59BF997F7}"/>
            </a:ext>
          </a:extLst>
        </xdr:cNvPr>
        <xdr:cNvSpPr/>
      </xdr:nvSpPr>
      <xdr:spPr>
        <a:xfrm rot="16200000">
          <a:off x="9986899635" y="-1183005"/>
          <a:ext cx="582930" cy="31623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9</xdr:col>
      <xdr:colOff>781051</xdr:colOff>
      <xdr:row>0</xdr:row>
      <xdr:rowOff>72390</xdr:rowOff>
    </xdr:from>
    <xdr:to>
      <xdr:col>11</xdr:col>
      <xdr:colOff>719668</xdr:colOff>
      <xdr:row>3</xdr:row>
      <xdr:rowOff>9525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973F834D-7663-4C11-A8A5-A49DCCB1CB3A}"/>
            </a:ext>
          </a:extLst>
        </xdr:cNvPr>
        <xdr:cNvSpPr/>
      </xdr:nvSpPr>
      <xdr:spPr>
        <a:xfrm rot="16200000">
          <a:off x="10042552198" y="-325226"/>
          <a:ext cx="667385" cy="1462617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2026</a:t>
          </a:r>
        </a:p>
      </xdr:txBody>
    </xdr:sp>
    <xdr:clientData/>
  </xdr:twoCellAnchor>
  <xdr:twoCellAnchor>
    <xdr:from>
      <xdr:col>11</xdr:col>
      <xdr:colOff>730247</xdr:colOff>
      <xdr:row>0</xdr:row>
      <xdr:rowOff>106679</xdr:rowOff>
    </xdr:from>
    <xdr:to>
      <xdr:col>15</xdr:col>
      <xdr:colOff>719666</xdr:colOff>
      <xdr:row>2</xdr:row>
      <xdr:rowOff>209549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2AC6FFC4-6BA0-4362-A6FF-194D0D128A14}"/>
            </a:ext>
          </a:extLst>
        </xdr:cNvPr>
        <xdr:cNvSpPr/>
      </xdr:nvSpPr>
      <xdr:spPr>
        <a:xfrm rot="16200000">
          <a:off x="10038658275" y="-1021929"/>
          <a:ext cx="589703" cy="2846919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825500</xdr:colOff>
      <xdr:row>0</xdr:row>
      <xdr:rowOff>138430</xdr:rowOff>
    </xdr:from>
    <xdr:to>
      <xdr:col>7</xdr:col>
      <xdr:colOff>762000</xdr:colOff>
      <xdr:row>3</xdr:row>
      <xdr:rowOff>1693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E0AF2633-F139-4AF2-91FA-C171FFD18E74}"/>
            </a:ext>
          </a:extLst>
        </xdr:cNvPr>
        <xdr:cNvSpPr/>
      </xdr:nvSpPr>
      <xdr:spPr>
        <a:xfrm rot="16200000">
          <a:off x="10044932285" y="-1157605"/>
          <a:ext cx="593513" cy="3185583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7</xdr:col>
      <xdr:colOff>781051</xdr:colOff>
      <xdr:row>0</xdr:row>
      <xdr:rowOff>72390</xdr:rowOff>
    </xdr:from>
    <xdr:to>
      <xdr:col>9</xdr:col>
      <xdr:colOff>698501</xdr:colOff>
      <xdr:row>3</xdr:row>
      <xdr:rowOff>9525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33198E77-83AB-4E8C-9AF8-51777BA61EA5}"/>
            </a:ext>
          </a:extLst>
        </xdr:cNvPr>
        <xdr:cNvSpPr/>
      </xdr:nvSpPr>
      <xdr:spPr>
        <a:xfrm rot="16200000">
          <a:off x="10042541615" y="-293476"/>
          <a:ext cx="667385" cy="1399117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2026</a:t>
          </a:r>
        </a:p>
      </xdr:txBody>
    </xdr:sp>
    <xdr:clientData/>
  </xdr:twoCellAnchor>
  <xdr:twoCellAnchor>
    <xdr:from>
      <xdr:col>9</xdr:col>
      <xdr:colOff>714374</xdr:colOff>
      <xdr:row>0</xdr:row>
      <xdr:rowOff>106680</xdr:rowOff>
    </xdr:from>
    <xdr:to>
      <xdr:col>13</xdr:col>
      <xdr:colOff>719667</xdr:colOff>
      <xdr:row>2</xdr:row>
      <xdr:rowOff>209550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92DAB176-36FF-4B1A-B04B-FBCF88E40EFE}"/>
            </a:ext>
          </a:extLst>
        </xdr:cNvPr>
        <xdr:cNvSpPr/>
      </xdr:nvSpPr>
      <xdr:spPr>
        <a:xfrm rot="16200000">
          <a:off x="10040433628" y="-1029865"/>
          <a:ext cx="589703" cy="2862793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257174</xdr:colOff>
      <xdr:row>20</xdr:row>
      <xdr:rowOff>76200</xdr:rowOff>
    </xdr:from>
    <xdr:to>
      <xdr:col>5</xdr:col>
      <xdr:colOff>473074</xdr:colOff>
      <xdr:row>36</xdr:row>
      <xdr:rowOff>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C1FFB98-389C-4705-8763-065CEA1C4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441551" y="3429000"/>
          <a:ext cx="51117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24</xdr:row>
      <xdr:rowOff>76201</xdr:rowOff>
    </xdr:from>
    <xdr:to>
      <xdr:col>4</xdr:col>
      <xdr:colOff>1486678</xdr:colOff>
      <xdr:row>36</xdr:row>
      <xdr:rowOff>95250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6ECCDC4-9DEB-432F-8E15-61DE32980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371047" y="4562476"/>
          <a:ext cx="4620403" cy="2200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781047</xdr:colOff>
      <xdr:row>0</xdr:row>
      <xdr:rowOff>28574</xdr:rowOff>
    </xdr:from>
    <xdr:to>
      <xdr:col>9</xdr:col>
      <xdr:colOff>800966</xdr:colOff>
      <xdr:row>2</xdr:row>
      <xdr:rowOff>238121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9C839344-F0EE-4385-88BA-8474884F834C}"/>
            </a:ext>
          </a:extLst>
        </xdr:cNvPr>
        <xdr:cNvSpPr/>
      </xdr:nvSpPr>
      <xdr:spPr>
        <a:xfrm rot="16200000">
          <a:off x="9678056795" y="-1295837"/>
          <a:ext cx="638172" cy="3286994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10</xdr:col>
      <xdr:colOff>0</xdr:colOff>
      <xdr:row>0</xdr:row>
      <xdr:rowOff>47625</xdr:rowOff>
    </xdr:from>
    <xdr:to>
      <xdr:col>10</xdr:col>
      <xdr:colOff>714376</xdr:colOff>
      <xdr:row>3</xdr:row>
      <xdr:rowOff>9523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E1BBEC08-5117-4AFC-AE1F-5C8D7C728145}"/>
            </a:ext>
          </a:extLst>
        </xdr:cNvPr>
        <xdr:cNvSpPr/>
      </xdr:nvSpPr>
      <xdr:spPr>
        <a:xfrm rot="16200000">
          <a:off x="9673709063" y="14286"/>
          <a:ext cx="647698" cy="714376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2026</a:t>
          </a:r>
        </a:p>
      </xdr:txBody>
    </xdr:sp>
    <xdr:clientData/>
  </xdr:twoCellAnchor>
  <xdr:twoCellAnchor>
    <xdr:from>
      <xdr:col>11</xdr:col>
      <xdr:colOff>15240</xdr:colOff>
      <xdr:row>0</xdr:row>
      <xdr:rowOff>0</xdr:rowOff>
    </xdr:from>
    <xdr:to>
      <xdr:col>15</xdr:col>
      <xdr:colOff>0</xdr:colOff>
      <xdr:row>2</xdr:row>
      <xdr:rowOff>243840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A84F4879-C8F2-489E-BB8D-721A9CAC6554}"/>
            </a:ext>
          </a:extLst>
        </xdr:cNvPr>
        <xdr:cNvSpPr/>
      </xdr:nvSpPr>
      <xdr:spPr>
        <a:xfrm rot="16200000">
          <a:off x="9683316930" y="-344805"/>
          <a:ext cx="672465" cy="136207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83820</xdr:rowOff>
    </xdr:from>
    <xdr:to>
      <xdr:col>11</xdr:col>
      <xdr:colOff>655320</xdr:colOff>
      <xdr:row>2</xdr:row>
      <xdr:rowOff>243840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7A6BA315-DF39-486C-83E6-C1FF038ADBCD}"/>
            </a:ext>
          </a:extLst>
        </xdr:cNvPr>
        <xdr:cNvSpPr/>
      </xdr:nvSpPr>
      <xdr:spPr>
        <a:xfrm rot="16200000">
          <a:off x="8737141530" y="121920"/>
          <a:ext cx="731520" cy="6553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2026</a:t>
          </a:r>
        </a:p>
      </xdr:txBody>
    </xdr:sp>
    <xdr:clientData/>
  </xdr:twoCellAnchor>
  <xdr:twoCellAnchor>
    <xdr:from>
      <xdr:col>6</xdr:col>
      <xdr:colOff>0</xdr:colOff>
      <xdr:row>0</xdr:row>
      <xdr:rowOff>91439</xdr:rowOff>
    </xdr:from>
    <xdr:to>
      <xdr:col>9</xdr:col>
      <xdr:colOff>809625</xdr:colOff>
      <xdr:row>2</xdr:row>
      <xdr:rowOff>257174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C5ECD45F-5F55-40C3-90BB-9FD0CB01F8E5}"/>
            </a:ext>
          </a:extLst>
        </xdr:cNvPr>
        <xdr:cNvSpPr/>
      </xdr:nvSpPr>
      <xdr:spPr>
        <a:xfrm rot="16200000">
          <a:off x="8730936945" y="-1068706"/>
          <a:ext cx="737235" cy="30575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 לפרויקט</a:t>
          </a:r>
        </a:p>
      </xdr:txBody>
    </xdr:sp>
    <xdr:clientData/>
  </xdr:twoCellAnchor>
  <xdr:twoCellAnchor>
    <xdr:from>
      <xdr:col>11</xdr:col>
      <xdr:colOff>647698</xdr:colOff>
      <xdr:row>0</xdr:row>
      <xdr:rowOff>47624</xdr:rowOff>
    </xdr:from>
    <xdr:to>
      <xdr:col>13</xdr:col>
      <xdr:colOff>0</xdr:colOff>
      <xdr:row>2</xdr:row>
      <xdr:rowOff>247650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A268EE6-46E3-4F51-97AA-955ECE3913B5}"/>
            </a:ext>
          </a:extLst>
        </xdr:cNvPr>
        <xdr:cNvSpPr/>
      </xdr:nvSpPr>
      <xdr:spPr>
        <a:xfrm rot="16200000">
          <a:off x="8735725164" y="-642939"/>
          <a:ext cx="771526" cy="2152651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10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741C9189-8184-447D-8AA2-D89300909016}"/>
            </a:ext>
          </a:extLst>
        </xdr:cNvPr>
        <xdr:cNvSpPr/>
      </xdr:nvSpPr>
      <xdr:spPr>
        <a:xfrm rot="16200000">
          <a:off x="9995874090" y="-2798445"/>
          <a:ext cx="664845" cy="642937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11</xdr:col>
      <xdr:colOff>704847</xdr:colOff>
      <xdr:row>0</xdr:row>
      <xdr:rowOff>0</xdr:rowOff>
    </xdr:from>
    <xdr:to>
      <xdr:col>13</xdr:col>
      <xdr:colOff>0</xdr:colOff>
      <xdr:row>2</xdr:row>
      <xdr:rowOff>380998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A9A76BF1-821B-4FC5-9B48-64C056DEFC89}"/>
            </a:ext>
          </a:extLst>
        </xdr:cNvPr>
        <xdr:cNvSpPr/>
      </xdr:nvSpPr>
      <xdr:spPr>
        <a:xfrm rot="16200000">
          <a:off x="9974113278" y="-295278"/>
          <a:ext cx="857248" cy="1447803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  <xdr:twoCellAnchor>
    <xdr:from>
      <xdr:col>10</xdr:col>
      <xdr:colOff>0</xdr:colOff>
      <xdr:row>0</xdr:row>
      <xdr:rowOff>57148</xdr:rowOff>
    </xdr:from>
    <xdr:to>
      <xdr:col>11</xdr:col>
      <xdr:colOff>695321</xdr:colOff>
      <xdr:row>2</xdr:row>
      <xdr:rowOff>369568</xdr:rowOff>
    </xdr:to>
    <xdr:sp macro="" textlink="">
      <xdr:nvSpPr>
        <xdr:cNvPr id="5" name="סוגר מסולסל ימני 4">
          <a:extLst>
            <a:ext uri="{FF2B5EF4-FFF2-40B4-BE49-F238E27FC236}">
              <a16:creationId xmlns:a16="http://schemas.microsoft.com/office/drawing/2014/main" id="{0139B2DC-FC43-45F0-BD7E-9926069F68FC}"/>
            </a:ext>
          </a:extLst>
        </xdr:cNvPr>
        <xdr:cNvSpPr/>
      </xdr:nvSpPr>
      <xdr:spPr>
        <a:xfrm rot="16200000">
          <a:off x="9975052444" y="-224792"/>
          <a:ext cx="788670" cy="1352549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90500" y="190500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 descr="תרשים חלוקת ההשקעה בתקציב לפי אגפים באלפי ש&quot;ח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799700" y="190500"/>
              <a:ext cx="9201150" cy="561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83820</xdr:rowOff>
    </xdr:from>
    <xdr:to>
      <xdr:col>10</xdr:col>
      <xdr:colOff>0</xdr:colOff>
      <xdr:row>3</xdr:row>
      <xdr:rowOff>15240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4A5E4B72-3C03-401F-A98E-DCFA71DD4305}"/>
            </a:ext>
          </a:extLst>
        </xdr:cNvPr>
        <xdr:cNvSpPr/>
      </xdr:nvSpPr>
      <xdr:spPr>
        <a:xfrm rot="16200000">
          <a:off x="9986792002" y="-1993582"/>
          <a:ext cx="664845" cy="481965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10</xdr:col>
      <xdr:colOff>0</xdr:colOff>
      <xdr:row>0</xdr:row>
      <xdr:rowOff>114298</xdr:rowOff>
    </xdr:from>
    <xdr:to>
      <xdr:col>11</xdr:col>
      <xdr:colOff>666748</xdr:colOff>
      <xdr:row>2</xdr:row>
      <xdr:rowOff>247647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2BB958A7-BDFD-42DD-810B-31C18A5A8132}"/>
            </a:ext>
          </a:extLst>
        </xdr:cNvPr>
        <xdr:cNvSpPr/>
      </xdr:nvSpPr>
      <xdr:spPr>
        <a:xfrm rot="16200000">
          <a:off x="9977523226" y="85724"/>
          <a:ext cx="609599" cy="666747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2026</a:t>
          </a:r>
        </a:p>
      </xdr:txBody>
    </xdr:sp>
    <xdr:clientData/>
  </xdr:twoCellAnchor>
  <xdr:twoCellAnchor>
    <xdr:from>
      <xdr:col>11</xdr:col>
      <xdr:colOff>676275</xdr:colOff>
      <xdr:row>0</xdr:row>
      <xdr:rowOff>114300</xdr:rowOff>
    </xdr:from>
    <xdr:to>
      <xdr:col>14</xdr:col>
      <xdr:colOff>15240</xdr:colOff>
      <xdr:row>2</xdr:row>
      <xdr:rowOff>243840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8FF8D6B-7287-4A36-82CC-D4EAB7B4D286}"/>
            </a:ext>
          </a:extLst>
        </xdr:cNvPr>
        <xdr:cNvSpPr/>
      </xdr:nvSpPr>
      <xdr:spPr>
        <a:xfrm rot="16200000">
          <a:off x="9976555485" y="-209550"/>
          <a:ext cx="605790" cy="125349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</xdr:colOff>
      <xdr:row>0</xdr:row>
      <xdr:rowOff>66675</xdr:rowOff>
    </xdr:from>
    <xdr:to>
      <xdr:col>9</xdr:col>
      <xdr:colOff>733425</xdr:colOff>
      <xdr:row>2</xdr:row>
      <xdr:rowOff>219074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13ACED99-BF65-4916-A7ED-AB25E31DA1DC}"/>
            </a:ext>
          </a:extLst>
        </xdr:cNvPr>
        <xdr:cNvSpPr/>
      </xdr:nvSpPr>
      <xdr:spPr>
        <a:xfrm rot="16200000">
          <a:off x="9971181481" y="-973456"/>
          <a:ext cx="552449" cy="2632711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10</xdr:col>
      <xdr:colOff>0</xdr:colOff>
      <xdr:row>0</xdr:row>
      <xdr:rowOff>66675</xdr:rowOff>
    </xdr:from>
    <xdr:to>
      <xdr:col>11</xdr:col>
      <xdr:colOff>676275</xdr:colOff>
      <xdr:row>3</xdr:row>
      <xdr:rowOff>3810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9A5FB833-C6EF-44CB-9513-64E4A309F620}"/>
            </a:ext>
          </a:extLst>
        </xdr:cNvPr>
        <xdr:cNvSpPr/>
      </xdr:nvSpPr>
      <xdr:spPr>
        <a:xfrm rot="16200000">
          <a:off x="9969164085" y="-337185"/>
          <a:ext cx="556260" cy="13639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2026</a:t>
          </a:r>
        </a:p>
      </xdr:txBody>
    </xdr:sp>
    <xdr:clientData/>
  </xdr:twoCellAnchor>
  <xdr:twoCellAnchor>
    <xdr:from>
      <xdr:col>11</xdr:col>
      <xdr:colOff>704849</xdr:colOff>
      <xdr:row>0</xdr:row>
      <xdr:rowOff>66674</xdr:rowOff>
    </xdr:from>
    <xdr:to>
      <xdr:col>12</xdr:col>
      <xdr:colOff>704847</xdr:colOff>
      <xdr:row>2</xdr:row>
      <xdr:rowOff>219074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0642F34E-867E-4064-92D9-330EADE884A7}"/>
            </a:ext>
          </a:extLst>
        </xdr:cNvPr>
        <xdr:cNvSpPr/>
      </xdr:nvSpPr>
      <xdr:spPr>
        <a:xfrm rot="16200000">
          <a:off x="9968103002" y="-9525"/>
          <a:ext cx="552450" cy="704848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68580</xdr:rowOff>
    </xdr:from>
    <xdr:to>
      <xdr:col>10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4266FA70-DDD5-40DD-99B0-5F9E5D0D8DAB}"/>
            </a:ext>
          </a:extLst>
        </xdr:cNvPr>
        <xdr:cNvSpPr/>
      </xdr:nvSpPr>
      <xdr:spPr>
        <a:xfrm rot="16200000">
          <a:off x="9048446153" y="-989648"/>
          <a:ext cx="598170" cy="27146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10</xdr:col>
      <xdr:colOff>0</xdr:colOff>
      <xdr:row>0</xdr:row>
      <xdr:rowOff>76200</xdr:rowOff>
    </xdr:from>
    <xdr:to>
      <xdr:col>12</xdr:col>
      <xdr:colOff>0</xdr:colOff>
      <xdr:row>3</xdr:row>
      <xdr:rowOff>7620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AFFC4E7-00B7-4843-84AC-655B1ED95B9D}"/>
            </a:ext>
          </a:extLst>
        </xdr:cNvPr>
        <xdr:cNvSpPr/>
      </xdr:nvSpPr>
      <xdr:spPr>
        <a:xfrm rot="16200000">
          <a:off x="9046422090" y="-291465"/>
          <a:ext cx="598170" cy="13335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2026</a:t>
          </a:r>
          <a:endParaRPr kumimoji="0" lang="he-I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714372</xdr:colOff>
      <xdr:row>0</xdr:row>
      <xdr:rowOff>83820</xdr:rowOff>
    </xdr:from>
    <xdr:to>
      <xdr:col>14</xdr:col>
      <xdr:colOff>600074</xdr:colOff>
      <xdr:row>3</xdr:row>
      <xdr:rowOff>15240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FA0B0719-BB0C-4BF6-8332-D7415DD1DFF1}"/>
            </a:ext>
          </a:extLst>
        </xdr:cNvPr>
        <xdr:cNvSpPr/>
      </xdr:nvSpPr>
      <xdr:spPr>
        <a:xfrm rot="16200000">
          <a:off x="9039321205" y="-612459"/>
          <a:ext cx="598170" cy="1990727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0</xdr:row>
      <xdr:rowOff>15240</xdr:rowOff>
    </xdr:from>
    <xdr:to>
      <xdr:col>10</xdr:col>
      <xdr:colOff>0</xdr:colOff>
      <xdr:row>3</xdr:row>
      <xdr:rowOff>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AC45CC68-2A30-413B-90A7-2E5D505FCCF8}"/>
            </a:ext>
          </a:extLst>
        </xdr:cNvPr>
        <xdr:cNvSpPr/>
      </xdr:nvSpPr>
      <xdr:spPr>
        <a:xfrm rot="16200000">
          <a:off x="9669783810" y="-988695"/>
          <a:ext cx="727710" cy="27355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10</xdr:col>
      <xdr:colOff>0</xdr:colOff>
      <xdr:row>0</xdr:row>
      <xdr:rowOff>47625</xdr:rowOff>
    </xdr:from>
    <xdr:to>
      <xdr:col>12</xdr:col>
      <xdr:colOff>0</xdr:colOff>
      <xdr:row>2</xdr:row>
      <xdr:rowOff>260985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418BC05B-50F3-479C-A9FF-2FF6AED2079E}"/>
            </a:ext>
          </a:extLst>
        </xdr:cNvPr>
        <xdr:cNvSpPr/>
      </xdr:nvSpPr>
      <xdr:spPr>
        <a:xfrm rot="16200000">
          <a:off x="9671787870" y="-1693545"/>
          <a:ext cx="689610" cy="417195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2026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e-I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e-I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e-I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53340</xdr:rowOff>
    </xdr:from>
    <xdr:to>
      <xdr:col>13</xdr:col>
      <xdr:colOff>0</xdr:colOff>
      <xdr:row>2</xdr:row>
      <xdr:rowOff>243840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FA607B62-AF0E-4B1F-B0B3-C039E2BFCCDA}"/>
            </a:ext>
          </a:extLst>
        </xdr:cNvPr>
        <xdr:cNvSpPr/>
      </xdr:nvSpPr>
      <xdr:spPr>
        <a:xfrm rot="16200000">
          <a:off x="9666612938" y="-246698"/>
          <a:ext cx="666750" cy="12668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38100</xdr:rowOff>
    </xdr:from>
    <xdr:to>
      <xdr:col>10</xdr:col>
      <xdr:colOff>9525</xdr:colOff>
      <xdr:row>2</xdr:row>
      <xdr:rowOff>180975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83B2F4A3-3C6E-45B7-A88B-EE8335E89176}"/>
            </a:ext>
          </a:extLst>
        </xdr:cNvPr>
        <xdr:cNvSpPr/>
      </xdr:nvSpPr>
      <xdr:spPr>
        <a:xfrm rot="16200000">
          <a:off x="9991758337" y="-4186237"/>
          <a:ext cx="619125" cy="906780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666750</xdr:colOff>
      <xdr:row>2</xdr:row>
      <xdr:rowOff>167640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C6428954-AF25-4E3D-897C-C5E5279FDE63}"/>
            </a:ext>
          </a:extLst>
        </xdr:cNvPr>
        <xdr:cNvSpPr/>
      </xdr:nvSpPr>
      <xdr:spPr>
        <a:xfrm rot="16200000">
          <a:off x="9972930270" y="-340995"/>
          <a:ext cx="643890" cy="132588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2026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14</xdr:col>
      <xdr:colOff>0</xdr:colOff>
      <xdr:row>2</xdr:row>
      <xdr:rowOff>160020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2C9AFFA0-D8AD-400D-B316-48E13092577E}"/>
            </a:ext>
          </a:extLst>
        </xdr:cNvPr>
        <xdr:cNvSpPr/>
      </xdr:nvSpPr>
      <xdr:spPr>
        <a:xfrm rot="16200000">
          <a:off x="9984235493" y="-1321118"/>
          <a:ext cx="636270" cy="327850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771525</xdr:colOff>
      <xdr:row>0</xdr:row>
      <xdr:rowOff>127635</xdr:rowOff>
    </xdr:from>
    <xdr:to>
      <xdr:col>9</xdr:col>
      <xdr:colOff>704850</xdr:colOff>
      <xdr:row>3</xdr:row>
      <xdr:rowOff>19050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6D05484F-701C-40BC-A5CA-20C49CD58030}"/>
            </a:ext>
          </a:extLst>
        </xdr:cNvPr>
        <xdr:cNvSpPr/>
      </xdr:nvSpPr>
      <xdr:spPr>
        <a:xfrm rot="16200000">
          <a:off x="9983825918" y="-926783"/>
          <a:ext cx="605790" cy="2714625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כולל לפרויקט</a:t>
          </a:r>
        </a:p>
      </xdr:txBody>
    </xdr:sp>
    <xdr:clientData/>
  </xdr:twoCellAnchor>
  <xdr:twoCellAnchor>
    <xdr:from>
      <xdr:col>9</xdr:col>
      <xdr:colOff>693420</xdr:colOff>
      <xdr:row>0</xdr:row>
      <xdr:rowOff>114300</xdr:rowOff>
    </xdr:from>
    <xdr:to>
      <xdr:col>11</xdr:col>
      <xdr:colOff>662940</xdr:colOff>
      <xdr:row>2</xdr:row>
      <xdr:rowOff>228600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8C030F63-6BBB-4CCA-858E-D46FF39BD20A}"/>
            </a:ext>
          </a:extLst>
        </xdr:cNvPr>
        <xdr:cNvSpPr/>
      </xdr:nvSpPr>
      <xdr:spPr>
        <a:xfrm rot="16200000">
          <a:off x="9981883770" y="-194310"/>
          <a:ext cx="590550" cy="120777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אומדן לביצוע 2026</a:t>
          </a:r>
        </a:p>
      </xdr:txBody>
    </xdr:sp>
    <xdr:clientData/>
  </xdr:twoCellAnchor>
  <xdr:twoCellAnchor>
    <xdr:from>
      <xdr:col>12</xdr:col>
      <xdr:colOff>9525</xdr:colOff>
      <xdr:row>0</xdr:row>
      <xdr:rowOff>53339</xdr:rowOff>
    </xdr:from>
    <xdr:to>
      <xdr:col>13</xdr:col>
      <xdr:colOff>607695</xdr:colOff>
      <xdr:row>2</xdr:row>
      <xdr:rowOff>180974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C1A678F0-0598-4392-AD9E-17ABC5173510}"/>
            </a:ext>
          </a:extLst>
        </xdr:cNvPr>
        <xdr:cNvSpPr/>
      </xdr:nvSpPr>
      <xdr:spPr>
        <a:xfrm rot="16200000">
          <a:off x="9980560747" y="-315278"/>
          <a:ext cx="603885" cy="1341120"/>
        </a:xfrm>
        <a:prstGeom prst="rightBrace">
          <a:avLst/>
        </a:prstGeom>
        <a:noFill/>
        <a:ln w="317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vert" rtlCol="1" anchor="ctr" anchorCtr="0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Arial" panose="020B0604020202020204" pitchFamily="34" charset="0"/>
            </a:rPr>
            <a:t>מקורות מימון לתקציב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126998</xdr:rowOff>
    </xdr:from>
    <xdr:to>
      <xdr:col>7</xdr:col>
      <xdr:colOff>878417</xdr:colOff>
      <xdr:row>3</xdr:row>
      <xdr:rowOff>213360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 rot="16200000">
          <a:off x="10052948737" y="-941073"/>
          <a:ext cx="763696" cy="3302003"/>
        </a:xfrm>
        <a:prstGeom prst="rightBrace">
          <a:avLst>
            <a:gd name="adj1" fmla="val 8333"/>
            <a:gd name="adj2" fmla="val 50319"/>
          </a:avLst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8</xdr:col>
      <xdr:colOff>0</xdr:colOff>
      <xdr:row>1</xdr:row>
      <xdr:rowOff>105832</xdr:rowOff>
    </xdr:from>
    <xdr:to>
      <xdr:col>9</xdr:col>
      <xdr:colOff>867833</xdr:colOff>
      <xdr:row>4</xdr:row>
      <xdr:rowOff>421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rot="16200000">
          <a:off x="10050494039" y="-52707"/>
          <a:ext cx="815339" cy="1534583"/>
        </a:xfrm>
        <a:prstGeom prst="rightBrace">
          <a:avLst>
            <a:gd name="adj1" fmla="val 8333"/>
            <a:gd name="adj2" fmla="val 50000"/>
          </a:avLst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160020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 descr="תרשים חלוקת ההשקעה בתקציב לפי פרקים באלפי ש&quot;ח">
              <a:extLst>
                <a:ext uri="{FF2B5EF4-FFF2-40B4-BE49-F238E27FC236}">
                  <a16:creationId xmlns:a16="http://schemas.microsoft.com/office/drawing/2014/main" id="{00000000-0008-0000-0C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8485250" y="160020"/>
              <a:ext cx="9201150" cy="561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828671</xdr:colOff>
      <xdr:row>0</xdr:row>
      <xdr:rowOff>99059</xdr:rowOff>
    </xdr:from>
    <xdr:to>
      <xdr:col>7</xdr:col>
      <xdr:colOff>853438</xdr:colOff>
      <xdr:row>2</xdr:row>
      <xdr:rowOff>236219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F479023C-4B62-4E84-A0A7-AF119E3AD496}"/>
            </a:ext>
          </a:extLst>
        </xdr:cNvPr>
        <xdr:cNvSpPr/>
      </xdr:nvSpPr>
      <xdr:spPr>
        <a:xfrm rot="16200000">
          <a:off x="9978742428" y="-1240157"/>
          <a:ext cx="632460" cy="3310892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8</xdr:col>
      <xdr:colOff>0</xdr:colOff>
      <xdr:row>0</xdr:row>
      <xdr:rowOff>68580</xdr:rowOff>
    </xdr:from>
    <xdr:to>
      <xdr:col>10</xdr:col>
      <xdr:colOff>0</xdr:colOff>
      <xdr:row>2</xdr:row>
      <xdr:rowOff>281940</xdr:rowOff>
    </xdr:to>
    <xdr:sp macro="" textlink="">
      <xdr:nvSpPr>
        <xdr:cNvPr id="3" name="סוגר מסולסל ימני 2">
          <a:extLst>
            <a:ext uri="{FF2B5EF4-FFF2-40B4-BE49-F238E27FC236}">
              <a16:creationId xmlns:a16="http://schemas.microsoft.com/office/drawing/2014/main" id="{61659D2F-F0F6-4050-BB62-644D49A811C3}"/>
            </a:ext>
          </a:extLst>
        </xdr:cNvPr>
        <xdr:cNvSpPr/>
      </xdr:nvSpPr>
      <xdr:spPr>
        <a:xfrm rot="16200000">
          <a:off x="9976444995" y="-320040"/>
          <a:ext cx="708660" cy="1485900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2026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14300" y="190500"/>
    <xdr:ext cx="9201150" cy="5619750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תרשים 1" descr="תרשים התקציב לפי מקורות מימון באלפי ש&quot;ח">
              <a:extLst>
                <a:ext uri="{FF2B5EF4-FFF2-40B4-BE49-F238E27FC236}">
                  <a16:creationId xmlns:a16="http://schemas.microsoft.com/office/drawing/2014/main" id="{00000000-0008-0000-0F00-000002000000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8370950" y="190500"/>
              <a:ext cx="9201150" cy="5619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e-IL" sz="1100"/>
                <a:t>‏תרשים זה אינו זמין בגירסת Excel שברשותך.
עריכת צורה זו או שמירת חוברת עבודה זו בתבנית קובץ אחרת תנתק את התרשים לצמיתות.</a:t>
              </a:r>
            </a:p>
          </xdr:txBody>
        </xdr:sp>
      </mc:Fallback>
    </mc:AlternateContent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247083</xdr:colOff>
      <xdr:row>24</xdr:row>
      <xdr:rowOff>66675</xdr:rowOff>
    </xdr:from>
    <xdr:to>
      <xdr:col>7</xdr:col>
      <xdr:colOff>276225</xdr:colOff>
      <xdr:row>39</xdr:row>
      <xdr:rowOff>91924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6B2169E-9481-42BC-BD76-16158E830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065"/>
        <a:stretch/>
      </xdr:blipFill>
      <xdr:spPr bwMode="auto">
        <a:xfrm>
          <a:off x="9983457300" y="3962400"/>
          <a:ext cx="4972617" cy="2892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15</xdr:row>
      <xdr:rowOff>38100</xdr:rowOff>
    </xdr:from>
    <xdr:to>
      <xdr:col>7</xdr:col>
      <xdr:colOff>114300</xdr:colOff>
      <xdr:row>37</xdr:row>
      <xdr:rowOff>135642</xdr:rowOff>
    </xdr:to>
    <xdr:pic>
      <xdr:nvPicPr>
        <xdr:cNvPr id="4" name="תמונה 6">
          <a:extLst>
            <a:ext uri="{FF2B5EF4-FFF2-40B4-BE49-F238E27FC236}">
              <a16:creationId xmlns:a16="http://schemas.microsoft.com/office/drawing/2014/main" id="{8A325681-FB78-4A6D-84D8-24AAB9D07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619225" y="2733675"/>
          <a:ext cx="5905500" cy="409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10584</xdr:colOff>
      <xdr:row>0</xdr:row>
      <xdr:rowOff>0</xdr:rowOff>
    </xdr:from>
    <xdr:to>
      <xdr:col>12</xdr:col>
      <xdr:colOff>0</xdr:colOff>
      <xdr:row>3</xdr:row>
      <xdr:rowOff>4233</xdr:rowOff>
    </xdr:to>
    <xdr:sp macro="" textlink="">
      <xdr:nvSpPr>
        <xdr:cNvPr id="2" name="סוגר מסולסל ימני 1">
          <a:extLst>
            <a:ext uri="{FF2B5EF4-FFF2-40B4-BE49-F238E27FC236}">
              <a16:creationId xmlns:a16="http://schemas.microsoft.com/office/drawing/2014/main" id="{274D1AE9-8974-4C8F-B50A-D3CA176C7FBB}"/>
            </a:ext>
          </a:extLst>
        </xdr:cNvPr>
        <xdr:cNvSpPr/>
      </xdr:nvSpPr>
      <xdr:spPr>
        <a:xfrm rot="16200000">
          <a:off x="9693987258" y="-341841"/>
          <a:ext cx="734483" cy="1418166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לביצוע  </a:t>
          </a:r>
          <a:r>
            <a:rPr lang="en-US" sz="900">
              <a:solidFill>
                <a:schemeClr val="tx1"/>
              </a:solidFill>
              <a:latin typeface="+mn-lt"/>
              <a:ea typeface="+mn-ea"/>
              <a:cs typeface="+mn-cs"/>
            </a:rPr>
            <a:t>2026</a:t>
          </a:r>
          <a:endParaRPr lang="he-IL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10</xdr:col>
      <xdr:colOff>0</xdr:colOff>
      <xdr:row>2</xdr:row>
      <xdr:rowOff>222249</xdr:rowOff>
    </xdr:to>
    <xdr:sp macro="" textlink="">
      <xdr:nvSpPr>
        <xdr:cNvPr id="4" name="סוגר מסולסל ימני 3">
          <a:extLst>
            <a:ext uri="{FF2B5EF4-FFF2-40B4-BE49-F238E27FC236}">
              <a16:creationId xmlns:a16="http://schemas.microsoft.com/office/drawing/2014/main" id="{6BD51857-6BEF-4626-9A68-8A4FB1ACB718}"/>
            </a:ext>
          </a:extLst>
        </xdr:cNvPr>
        <xdr:cNvSpPr/>
      </xdr:nvSpPr>
      <xdr:spPr>
        <a:xfrm rot="16200000">
          <a:off x="9693788293" y="-1169459"/>
          <a:ext cx="709082" cy="3047999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אומדן כולל לפרויקט</a:t>
          </a:r>
        </a:p>
      </xdr:txBody>
    </xdr:sp>
    <xdr:clientData/>
  </xdr:twoCellAnchor>
  <xdr:twoCellAnchor>
    <xdr:from>
      <xdr:col>11</xdr:col>
      <xdr:colOff>730249</xdr:colOff>
      <xdr:row>0</xdr:row>
      <xdr:rowOff>0</xdr:rowOff>
    </xdr:from>
    <xdr:to>
      <xdr:col>15</xdr:col>
      <xdr:colOff>0</xdr:colOff>
      <xdr:row>2</xdr:row>
      <xdr:rowOff>229870</xdr:rowOff>
    </xdr:to>
    <xdr:sp macro="" textlink="">
      <xdr:nvSpPr>
        <xdr:cNvPr id="5" name="סוגר מסולסל ימני 4">
          <a:extLst>
            <a:ext uri="{FF2B5EF4-FFF2-40B4-BE49-F238E27FC236}">
              <a16:creationId xmlns:a16="http://schemas.microsoft.com/office/drawing/2014/main" id="{243F4D2B-D731-405A-8115-3C89C118D7C7}"/>
            </a:ext>
          </a:extLst>
        </xdr:cNvPr>
        <xdr:cNvSpPr/>
      </xdr:nvSpPr>
      <xdr:spPr>
        <a:xfrm rot="16200000">
          <a:off x="9691895357" y="-1043940"/>
          <a:ext cx="716703" cy="2804584"/>
        </a:xfrm>
        <a:prstGeom prst="rightBrace">
          <a:avLst/>
        </a:prstGeom>
        <a:noFill/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 rtlCol="1" anchor="ctr" anchorCtr="0"/>
        <a:lstStyle/>
        <a:p>
          <a:pPr marL="0" indent="0" algn="ctr" rtl="1"/>
          <a:r>
            <a:rPr lang="he-IL" sz="900">
              <a:solidFill>
                <a:schemeClr val="tx1"/>
              </a:solidFill>
              <a:latin typeface="+mn-lt"/>
              <a:ea typeface="+mn-ea"/>
              <a:cs typeface="+mn-cs"/>
            </a:rPr>
            <a:t>מקורות מימון לתקציב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1502;&#1502;&#1493;&#1504;&#1492;%20&#1488;&#1504;&#1512;&#1490;&#1497;&#1492;\&#1514;&#1499;&#1504;&#1497;&#1514;%20&#1502;&#1506;&#1504;&#1511;&#1497;&#1501;\&#1514;&#1499;&#1504;&#1497;&#1514;%20&#1499;&#1493;&#1500;&#1500;&#1514;%2029.3.17\&#1514;&#1497;&#1511;&#1497;&#1493;&#1514;%20&#1513;&#1500;&#1497;&#1495;&#1492;%20&#1500;&#1502;&#1513;&#1512;&#1491;%20&#1492;&#1499;&#1500;&#1499;&#1500;&#1492;\&#1513;&#1500;&#1497;&#1495;&#1492;%20&#1500;&#1502;&#1513;&#1512;&#1491;%20&#1492;&#1499;&#1500;&#1499;&#1500;&#1492;\&#1504;&#1505;&#1508;&#1495;%202%20-%20&#1492;&#1512;&#1510;&#1500;&#1497;&#1492;%20-%20&#1489;&#1511;&#1513;&#1492;%20&#1500;&#1514;&#1502;&#1497;&#1499;&#1492;%20&#1492;&#1493;&#1512;&#1488;&#1514;%20&#1502;&#1504;&#1499;&#1500;%204.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1. פרטים כלליים ועלויות"/>
      <sheetName val="2. מיזוג מבנים"/>
      <sheetName val="3. תאורה"/>
      <sheetName val="4. חימום מים"/>
      <sheetName val="5. מנועים"/>
      <sheetName val="6. כללי"/>
      <sheetName val="7. ייצור חשמל"/>
      <sheetName val="8.חיסכון כלכלי"/>
      <sheetName val="9. סיכום"/>
      <sheetName val="10. קבועים"/>
      <sheetName val="תכנית עסקית"/>
      <sheetName val="חישוב חסכון מערכת בקר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E7" t="str">
            <v>מיזוג מבנים</v>
          </cell>
        </row>
        <row r="8">
          <cell r="E8" t="str">
            <v>תאורה</v>
          </cell>
        </row>
        <row r="9">
          <cell r="E9" t="str">
            <v>חימום מים</v>
          </cell>
        </row>
        <row r="10">
          <cell r="E10" t="str">
            <v>מנועים</v>
          </cell>
        </row>
        <row r="11">
          <cell r="E11" t="str">
            <v>כללי</v>
          </cell>
        </row>
        <row r="12">
          <cell r="E12" t="str">
            <v>ייצור חשמל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opLeftCell="A10" zoomScaleNormal="100" workbookViewId="0">
      <selection activeCell="U24" sqref="U24"/>
    </sheetView>
  </sheetViews>
  <sheetFormatPr defaultRowHeight="12.75"/>
  <sheetData/>
  <printOptions horizontalCentered="1"/>
  <pageMargins left="0.25" right="0.25" top="0.75" bottom="0.75" header="0.3" footer="0.3"/>
  <pageSetup paperSize="9" scale="8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2"/>
  <sheetViews>
    <sheetView showZeros="0" rightToLeft="1" workbookViewId="0">
      <selection activeCell="A6" sqref="A6:XFD6"/>
    </sheetView>
  </sheetViews>
  <sheetFormatPr defaultColWidth="9.140625" defaultRowHeight="14.25"/>
  <cols>
    <col min="1" max="3" width="4.140625" style="52" customWidth="1"/>
    <col min="4" max="4" width="33" style="52" customWidth="1"/>
    <col min="5" max="5" width="9.5703125" style="52" customWidth="1"/>
    <col min="6" max="6" width="26.7109375" style="52" customWidth="1"/>
    <col min="7" max="7" width="27.140625" style="52" customWidth="1"/>
    <col min="8" max="9" width="12.140625" style="52" customWidth="1"/>
    <col min="10" max="10" width="7.85546875" style="52" customWidth="1"/>
    <col min="11" max="16384" width="9.140625" style="52"/>
  </cols>
  <sheetData>
    <row r="1" spans="1:17" ht="20.25">
      <c r="E1" s="53"/>
    </row>
    <row r="2" spans="1:17" ht="16.5" thickBot="1">
      <c r="A2" s="54">
        <v>3.7</v>
      </c>
      <c r="C2" s="54" t="s">
        <v>128</v>
      </c>
      <c r="D2" s="54"/>
      <c r="E2" s="54"/>
      <c r="F2" s="54"/>
      <c r="G2" s="54"/>
      <c r="H2" s="54"/>
      <c r="I2" s="54"/>
      <c r="J2" s="54"/>
      <c r="K2" s="54"/>
      <c r="L2" s="54"/>
    </row>
    <row r="3" spans="1:17" ht="16.5" thickBot="1"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7" ht="20.100000000000001" customHeight="1">
      <c r="A4" s="54"/>
      <c r="C4" s="72" t="s">
        <v>89</v>
      </c>
      <c r="D4" s="421"/>
      <c r="E4" s="73"/>
      <c r="F4" s="74" t="s">
        <v>827</v>
      </c>
      <c r="G4" s="88" t="s">
        <v>626</v>
      </c>
      <c r="M4" s="54"/>
      <c r="N4" s="54"/>
      <c r="O4" s="54"/>
    </row>
    <row r="5" spans="1:17" ht="20.100000000000001" customHeight="1">
      <c r="A5" s="54"/>
      <c r="C5" s="76" t="s">
        <v>130</v>
      </c>
      <c r="D5" s="76"/>
      <c r="E5" s="77"/>
      <c r="F5" s="78">
        <v>2851.5272999999997</v>
      </c>
      <c r="G5" s="79">
        <v>9932.2579999999998</v>
      </c>
      <c r="M5" s="54"/>
      <c r="N5" s="54"/>
      <c r="O5" s="54"/>
    </row>
    <row r="6" spans="1:17" ht="20.100000000000001" customHeight="1">
      <c r="A6" s="54"/>
      <c r="C6" s="76" t="s">
        <v>998</v>
      </c>
      <c r="D6" s="76"/>
      <c r="F6" s="78">
        <v>144539.696</v>
      </c>
      <c r="G6" s="422">
        <v>3758</v>
      </c>
      <c r="M6" s="54"/>
      <c r="N6" s="54"/>
      <c r="O6" s="54"/>
    </row>
    <row r="7" spans="1:17" ht="20.100000000000001" customHeight="1">
      <c r="A7" s="54"/>
      <c r="C7" s="76" t="s">
        <v>142</v>
      </c>
      <c r="D7" s="126"/>
      <c r="E7" s="89"/>
      <c r="F7" s="78">
        <v>2090.4560000000001</v>
      </c>
      <c r="G7" s="422">
        <v>10402</v>
      </c>
      <c r="L7" s="83"/>
      <c r="M7" s="54"/>
      <c r="N7" s="54"/>
      <c r="O7" s="54"/>
    </row>
    <row r="8" spans="1:17" ht="20.100000000000001" customHeight="1">
      <c r="A8" s="54"/>
      <c r="C8" s="76" t="s">
        <v>132</v>
      </c>
      <c r="D8" s="76"/>
      <c r="E8" s="77"/>
      <c r="F8" s="78">
        <v>28119.751</v>
      </c>
      <c r="G8" s="79">
        <v>27174</v>
      </c>
      <c r="M8" s="54"/>
      <c r="N8" s="54"/>
      <c r="O8" s="54"/>
    </row>
    <row r="9" spans="1:17" ht="20.100000000000001" customHeight="1">
      <c r="A9" s="54"/>
      <c r="C9" s="76" t="s">
        <v>133</v>
      </c>
      <c r="D9" s="76"/>
      <c r="E9" s="77"/>
      <c r="F9" s="78">
        <v>18000</v>
      </c>
      <c r="G9" s="79">
        <v>15000</v>
      </c>
      <c r="M9" s="54"/>
      <c r="N9" s="54"/>
      <c r="O9" s="54"/>
    </row>
    <row r="10" spans="1:17" ht="20.100000000000001" customHeight="1" thickBot="1">
      <c r="A10" s="54"/>
      <c r="C10" s="118" t="s">
        <v>61</v>
      </c>
      <c r="D10" s="119"/>
      <c r="E10" s="84"/>
      <c r="F10" s="85">
        <v>195601.43029999998</v>
      </c>
      <c r="G10" s="90">
        <v>66266.258000000002</v>
      </c>
      <c r="M10" s="54"/>
      <c r="N10" s="54"/>
      <c r="O10" s="54"/>
    </row>
    <row r="11" spans="1:17" ht="15.75">
      <c r="C11" s="54"/>
      <c r="D11" s="54"/>
      <c r="E11" s="54"/>
      <c r="F11" s="54"/>
      <c r="G11" s="54"/>
      <c r="H11" s="54"/>
      <c r="I11" s="54"/>
      <c r="J11" s="54"/>
      <c r="K11" s="54"/>
      <c r="L11" s="189"/>
    </row>
    <row r="12" spans="1:17" ht="15.75">
      <c r="B12" s="52" t="s">
        <v>134</v>
      </c>
      <c r="C12" s="54" t="s">
        <v>135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1:17" ht="15.75">
      <c r="C13" s="54" t="s">
        <v>136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</row>
    <row r="14" spans="1:17" ht="15.75"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pans="1:17" ht="15.75">
      <c r="A15" s="54"/>
      <c r="B15" s="54"/>
      <c r="C15" s="122" t="s">
        <v>239</v>
      </c>
      <c r="D15" s="122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</row>
    <row r="16" spans="1:17" ht="15.75">
      <c r="A16" s="54"/>
      <c r="B16" s="54"/>
      <c r="C16" s="122"/>
      <c r="D16" s="122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pans="1:17" ht="15.75">
      <c r="A17" s="54">
        <v>3.8</v>
      </c>
      <c r="C17" s="55" t="s">
        <v>137</v>
      </c>
    </row>
    <row r="18" spans="1:17" ht="15" customHeight="1">
      <c r="C18" s="54"/>
      <c r="D18" s="54"/>
      <c r="E18" s="230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 ht="20.100000000000001" customHeight="1">
      <c r="C19" s="54" t="s">
        <v>138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17" ht="20.100000000000001" customHeight="1">
      <c r="C20" s="54" t="s">
        <v>139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17" ht="20.100000000000001" customHeight="1">
      <c r="C21" s="54" t="s">
        <v>843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</row>
    <row r="22" spans="1:17" ht="9.6" customHeight="1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</row>
    <row r="23" spans="1:17" ht="20.100000000000001" customHeight="1">
      <c r="C23" s="249" t="s">
        <v>1004</v>
      </c>
      <c r="D23" s="249"/>
      <c r="E23" s="122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</row>
    <row r="24" spans="1:17" ht="15.7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</row>
    <row r="25" spans="1:17" s="278" customFormat="1" ht="15.75">
      <c r="A25" s="247"/>
      <c r="B25" s="294"/>
      <c r="C25" s="295"/>
      <c r="D25" s="295"/>
      <c r="E25" s="295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</row>
    <row r="26" spans="1:17" s="278" customFormat="1" ht="15.75">
      <c r="A26" s="247"/>
      <c r="B26" s="294"/>
      <c r="C26" s="295"/>
      <c r="D26" s="295"/>
      <c r="E26" s="295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</row>
    <row r="27" spans="1:17" s="278" customFormat="1" ht="15.75">
      <c r="A27" s="247"/>
      <c r="B27" s="295"/>
      <c r="C27" s="295"/>
      <c r="D27" s="295"/>
      <c r="E27" s="295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</row>
    <row r="28" spans="1:17" s="278" customFormat="1" ht="15.75">
      <c r="A28" s="247"/>
      <c r="B28" s="295"/>
      <c r="C28" s="295"/>
      <c r="D28" s="295"/>
      <c r="E28" s="295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</row>
    <row r="29" spans="1:17" s="278" customFormat="1" ht="15.75">
      <c r="B29" s="296"/>
      <c r="C29" s="296"/>
      <c r="D29" s="296"/>
      <c r="E29" s="295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</row>
    <row r="30" spans="1:17" s="278" customFormat="1" ht="15.75">
      <c r="A30" s="247"/>
      <c r="B30" s="295"/>
      <c r="C30" s="295"/>
      <c r="D30" s="295"/>
      <c r="E30" s="295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</row>
    <row r="31" spans="1:17" s="278" customFormat="1" ht="8.4499999999999993" customHeight="1">
      <c r="B31" s="296"/>
      <c r="C31" s="296"/>
      <c r="D31" s="296"/>
      <c r="E31" s="295"/>
      <c r="F31" s="247"/>
      <c r="G31" s="247"/>
      <c r="H31" s="247"/>
      <c r="I31" s="247"/>
      <c r="J31" s="247"/>
      <c r="K31" s="247"/>
      <c r="L31" s="247"/>
      <c r="M31" s="247"/>
      <c r="N31" s="247"/>
      <c r="O31" s="247"/>
      <c r="P31" s="247"/>
      <c r="Q31" s="247"/>
    </row>
    <row r="32" spans="1:17" s="278" customFormat="1" ht="20.100000000000001" hidden="1" customHeight="1">
      <c r="B32" s="297" t="s">
        <v>569</v>
      </c>
      <c r="C32" s="297"/>
      <c r="D32" s="297"/>
      <c r="E32" s="29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Q44"/>
  <sheetViews>
    <sheetView rightToLeft="1" workbookViewId="0">
      <selection activeCell="U24" sqref="U24"/>
    </sheetView>
  </sheetViews>
  <sheetFormatPr defaultColWidth="9.140625" defaultRowHeight="14.25"/>
  <cols>
    <col min="1" max="3" width="4.140625" style="127" customWidth="1"/>
    <col min="4" max="4" width="33" style="127" customWidth="1"/>
    <col min="5" max="9" width="12.140625" style="127" customWidth="1"/>
    <col min="10" max="10" width="7.85546875" style="127" customWidth="1"/>
    <col min="11" max="16384" width="9.140625" style="127"/>
  </cols>
  <sheetData>
    <row r="3" spans="1:17" ht="20.25">
      <c r="E3" s="128"/>
    </row>
    <row r="4" spans="1:17" ht="15.75">
      <c r="A4" s="129"/>
      <c r="C4" s="129" t="s">
        <v>881</v>
      </c>
      <c r="D4" s="129"/>
      <c r="E4" s="129"/>
      <c r="F4" s="129"/>
      <c r="G4" s="129"/>
      <c r="H4" s="129"/>
      <c r="I4" s="129"/>
      <c r="J4" s="129"/>
      <c r="K4" s="129"/>
      <c r="L4" s="129"/>
    </row>
    <row r="5" spans="1:17" ht="15.75"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7" ht="20.100000000000001" customHeight="1">
      <c r="A6" s="129"/>
      <c r="C6" s="130"/>
      <c r="D6" s="131"/>
      <c r="F6" s="132"/>
      <c r="G6" s="132"/>
      <c r="M6" s="129"/>
      <c r="N6" s="129"/>
      <c r="O6" s="129"/>
    </row>
    <row r="7" spans="1:17" ht="20.100000000000001" customHeight="1">
      <c r="A7" s="129"/>
      <c r="C7" s="129"/>
      <c r="D7" s="129"/>
      <c r="E7" s="133"/>
      <c r="F7" s="133"/>
      <c r="G7" s="133"/>
      <c r="M7" s="129"/>
      <c r="N7" s="129"/>
      <c r="O7" s="129"/>
    </row>
    <row r="8" spans="1:17" ht="20.100000000000001" customHeight="1">
      <c r="A8" s="129"/>
      <c r="C8" s="129"/>
      <c r="D8" s="129"/>
      <c r="F8" s="133"/>
      <c r="G8" s="133"/>
      <c r="M8" s="129"/>
      <c r="N8" s="129"/>
      <c r="O8" s="129"/>
    </row>
    <row r="9" spans="1:17" ht="20.100000000000001" customHeight="1">
      <c r="A9" s="129"/>
      <c r="C9" s="129"/>
      <c r="D9" s="129"/>
      <c r="F9" s="133"/>
      <c r="G9" s="133"/>
      <c r="M9" s="129"/>
      <c r="N9" s="129"/>
      <c r="O9" s="129"/>
    </row>
    <row r="10" spans="1:17" ht="20.100000000000001" customHeight="1">
      <c r="A10" s="129"/>
      <c r="C10" s="129"/>
      <c r="D10" s="129"/>
      <c r="F10" s="133"/>
      <c r="G10" s="133"/>
      <c r="M10" s="129"/>
      <c r="N10" s="129"/>
      <c r="O10" s="129"/>
    </row>
    <row r="11" spans="1:17" ht="20.100000000000001" customHeight="1">
      <c r="A11" s="129"/>
      <c r="C11" s="129"/>
      <c r="D11" s="130"/>
      <c r="E11" s="134"/>
      <c r="F11" s="133"/>
      <c r="G11" s="133"/>
      <c r="L11" s="133"/>
      <c r="M11" s="129"/>
      <c r="N11" s="129"/>
      <c r="O11" s="129"/>
    </row>
    <row r="12" spans="1:17" ht="20.100000000000001" customHeight="1">
      <c r="A12" s="129"/>
      <c r="C12" s="129"/>
      <c r="D12" s="129"/>
      <c r="F12" s="133"/>
      <c r="G12" s="133"/>
      <c r="M12" s="129"/>
      <c r="N12" s="129"/>
      <c r="O12" s="129"/>
    </row>
    <row r="13" spans="1:17" ht="20.100000000000001" customHeight="1">
      <c r="A13" s="129"/>
      <c r="C13" s="129"/>
      <c r="D13" s="129"/>
      <c r="F13" s="133"/>
      <c r="G13" s="133"/>
      <c r="M13" s="129"/>
      <c r="N13" s="129"/>
      <c r="O13" s="129"/>
    </row>
    <row r="14" spans="1:17" ht="20.100000000000001" customHeight="1">
      <c r="A14" s="129"/>
      <c r="C14" s="130"/>
      <c r="D14" s="129"/>
      <c r="F14" s="135"/>
      <c r="G14" s="132"/>
      <c r="M14" s="129"/>
      <c r="N14" s="129"/>
      <c r="O14" s="129"/>
    </row>
    <row r="15" spans="1:17" ht="15.75"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7" ht="15.75"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</row>
    <row r="17" spans="1:17" ht="15.75"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</row>
    <row r="18" spans="1:17" ht="15.75"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</row>
    <row r="19" spans="1:17" ht="15.75" hidden="1">
      <c r="A19" s="136"/>
      <c r="B19" s="137"/>
    </row>
    <row r="20" spans="1:17" ht="15.75" hidden="1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7" ht="23.25" hidden="1">
      <c r="A21" s="129"/>
      <c r="B21" s="129"/>
      <c r="C21" s="129"/>
      <c r="D21" s="129"/>
      <c r="E21" s="129"/>
      <c r="F21" s="129"/>
      <c r="G21" s="129"/>
      <c r="H21" s="129"/>
      <c r="I21" s="138"/>
      <c r="J21" s="129"/>
      <c r="K21" s="129"/>
      <c r="L21" s="129"/>
      <c r="M21" s="129"/>
      <c r="N21" s="129"/>
      <c r="O21" s="129"/>
      <c r="P21" s="129"/>
      <c r="Q21" s="129"/>
    </row>
    <row r="22" spans="1:17" ht="15.75" hidden="1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7" ht="15.75" hidden="1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24" spans="1:17" ht="15.75" hidden="1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</row>
    <row r="25" spans="1:17" ht="15.75" hidden="1"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</row>
    <row r="26" spans="1:17" ht="15.75" hidden="1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</row>
    <row r="27" spans="1:17" ht="15.75" hidden="1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7" ht="15.75" hidden="1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</row>
    <row r="29" spans="1:17" ht="15.75" hidden="1">
      <c r="A29" s="129"/>
      <c r="B29" s="129"/>
      <c r="C29" s="129"/>
      <c r="D29" s="129"/>
      <c r="E29" s="129"/>
      <c r="F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</row>
    <row r="30" spans="1:17" ht="15.7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</row>
    <row r="31" spans="1:17" ht="20.100000000000001" customHeight="1"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</row>
    <row r="32" spans="1:17" ht="15.75">
      <c r="A32" s="136"/>
      <c r="B32" s="137"/>
    </row>
    <row r="33" spans="1:17" ht="20.100000000000001" customHeight="1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17" ht="20.100000000000001" customHeight="1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1:17" ht="20.100000000000001" customHeight="1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</row>
    <row r="36" spans="1:17" ht="20.100000000000001" customHeight="1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</row>
    <row r="37" spans="1:17" ht="20.100000000000001" customHeigh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1:17" ht="20.100000000000001" customHeight="1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</row>
    <row r="39" spans="1:17" ht="15.7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</row>
    <row r="40" spans="1:17" ht="15.75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</row>
    <row r="41" spans="1:17" ht="15.75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</row>
    <row r="42" spans="1:17" ht="15.75">
      <c r="A42" s="136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</row>
    <row r="43" spans="1:17" ht="15.75"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</row>
    <row r="44" spans="1:17" ht="15.75"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8"/>
  <sheetViews>
    <sheetView showZeros="0" rightToLeft="1" tabSelected="1" zoomScale="90" zoomScaleNormal="90" workbookViewId="0">
      <pane xSplit="1" ySplit="6" topLeftCell="B7" activePane="bottomRight" state="frozen"/>
      <selection activeCell="U24" sqref="U24"/>
      <selection pane="topRight" activeCell="U24" sqref="U24"/>
      <selection pane="bottomLeft" activeCell="U24" sqref="U24"/>
      <selection pane="bottomRight" activeCell="G14" sqref="G14"/>
    </sheetView>
  </sheetViews>
  <sheetFormatPr defaultColWidth="9.140625" defaultRowHeight="15.75"/>
  <cols>
    <col min="1" max="1" width="18.5703125" style="30" customWidth="1"/>
    <col min="2" max="2" width="13.140625" style="31" bestFit="1" customWidth="1"/>
    <col min="3" max="3" width="13" style="31" customWidth="1"/>
    <col min="4" max="4" width="13" style="31" bestFit="1" customWidth="1"/>
    <col min="5" max="5" width="12.7109375" style="28" customWidth="1"/>
    <col min="6" max="6" width="11.140625" style="31" customWidth="1"/>
    <col min="7" max="7" width="12.7109375" style="31" bestFit="1" customWidth="1"/>
    <col min="8" max="8" width="13.28515625" style="31" customWidth="1"/>
    <col min="9" max="9" width="10" style="31" customWidth="1"/>
    <col min="10" max="10" width="13.28515625" style="31" customWidth="1"/>
    <col min="11" max="11" width="12.42578125" style="31" customWidth="1"/>
    <col min="12" max="12" width="11.140625" style="31" bestFit="1" customWidth="1"/>
    <col min="13" max="13" width="11.140625" style="31" customWidth="1"/>
    <col min="14" max="14" width="11.28515625" style="31" bestFit="1" customWidth="1"/>
    <col min="15" max="16" width="11.7109375" style="31" customWidth="1"/>
    <col min="17" max="17" width="15" style="20" bestFit="1" customWidth="1"/>
    <col min="18" max="18" width="15" style="20" customWidth="1"/>
    <col min="19" max="19" width="13.42578125" style="20" customWidth="1"/>
    <col min="20" max="21" width="16.7109375" style="20" customWidth="1"/>
    <col min="22" max="22" width="11.5703125" style="20" customWidth="1"/>
    <col min="23" max="26" width="10.7109375" style="20" customWidth="1"/>
    <col min="27" max="16384" width="9.140625" style="29"/>
  </cols>
  <sheetData>
    <row r="1" spans="1:26">
      <c r="J1" s="35"/>
      <c r="K1" s="35"/>
      <c r="L1" s="35"/>
      <c r="M1" s="35"/>
      <c r="N1" s="410"/>
      <c r="O1" s="35"/>
    </row>
    <row r="2" spans="1:26" s="21" customFormat="1" ht="26.25">
      <c r="A2" s="165" t="s">
        <v>328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327"/>
      <c r="M2" s="24"/>
      <c r="N2" s="24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s="21" customFormat="1" ht="26.25">
      <c r="A3" s="165"/>
      <c r="B3" s="24"/>
      <c r="C3" s="24"/>
      <c r="D3" s="24"/>
      <c r="E3" s="24"/>
      <c r="F3" s="24"/>
      <c r="G3" s="24"/>
      <c r="H3" s="24"/>
      <c r="I3" s="24"/>
      <c r="J3" s="24"/>
      <c r="K3" s="24"/>
      <c r="L3" s="327"/>
      <c r="M3" s="24"/>
      <c r="N3" s="24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s="185" customFormat="1" ht="20.100000000000001" customHeight="1" thickBot="1">
      <c r="A4" s="183"/>
      <c r="B4" s="161"/>
      <c r="C4" s="184"/>
      <c r="D4" s="184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26" customFormat="1" ht="30" customHeight="1">
      <c r="A5" s="423"/>
      <c r="B5" s="528" t="s">
        <v>56</v>
      </c>
      <c r="C5" s="528"/>
      <c r="D5" s="528"/>
      <c r="E5" s="528"/>
      <c r="F5" s="528"/>
      <c r="G5" s="528"/>
      <c r="H5" s="528"/>
      <c r="I5" s="528" t="s">
        <v>57</v>
      </c>
      <c r="J5" s="528"/>
      <c r="K5" s="528"/>
      <c r="L5" s="528"/>
      <c r="M5" s="528"/>
      <c r="N5" s="528"/>
      <c r="O5" s="528"/>
      <c r="P5" s="424"/>
      <c r="Q5" s="20"/>
      <c r="R5" s="20"/>
      <c r="S5" s="20"/>
      <c r="T5" s="20"/>
      <c r="U5" s="20"/>
      <c r="V5" s="20"/>
      <c r="W5" s="20"/>
      <c r="X5" s="20"/>
      <c r="Y5" s="20"/>
    </row>
    <row r="6" spans="1:26" s="20" customFormat="1" ht="63" customHeight="1">
      <c r="A6" s="425" t="s">
        <v>327</v>
      </c>
      <c r="B6" s="25" t="s">
        <v>58</v>
      </c>
      <c r="C6" s="25" t="s">
        <v>4</v>
      </c>
      <c r="D6" s="25" t="s">
        <v>59</v>
      </c>
      <c r="E6" s="505" t="s">
        <v>6</v>
      </c>
      <c r="F6" s="25" t="s">
        <v>761</v>
      </c>
      <c r="G6" s="25" t="s">
        <v>762</v>
      </c>
      <c r="H6" s="505" t="s">
        <v>763</v>
      </c>
      <c r="I6" s="505" t="s">
        <v>764</v>
      </c>
      <c r="J6" s="505" t="s">
        <v>765</v>
      </c>
      <c r="K6" s="504" t="s">
        <v>7</v>
      </c>
      <c r="L6" s="504" t="s">
        <v>8</v>
      </c>
      <c r="M6" s="504" t="s">
        <v>155</v>
      </c>
      <c r="N6" s="504" t="s">
        <v>313</v>
      </c>
      <c r="O6" s="25" t="s">
        <v>53</v>
      </c>
      <c r="P6" s="506" t="s">
        <v>203</v>
      </c>
    </row>
    <row r="7" spans="1:26" s="20" customFormat="1" ht="11.25" customHeight="1">
      <c r="A7" s="425"/>
      <c r="B7" s="25"/>
      <c r="C7" s="25"/>
      <c r="D7" s="25"/>
      <c r="E7" s="19"/>
      <c r="F7" s="2"/>
      <c r="G7" s="25"/>
      <c r="H7" s="25"/>
      <c r="I7" s="14"/>
      <c r="J7" s="25"/>
      <c r="K7" s="25"/>
      <c r="L7" s="25"/>
      <c r="M7" s="14"/>
      <c r="N7" s="14"/>
      <c r="O7" s="25"/>
      <c r="P7" s="503"/>
    </row>
    <row r="8" spans="1:26" s="20" customFormat="1" ht="35.1" customHeight="1">
      <c r="A8" s="507" t="s">
        <v>215</v>
      </c>
      <c r="B8" s="9">
        <v>1392695858</v>
      </c>
      <c r="C8" s="9">
        <v>399341756</v>
      </c>
      <c r="D8" s="9">
        <v>993354102</v>
      </c>
      <c r="E8" s="9">
        <v>128282048</v>
      </c>
      <c r="F8" s="9">
        <v>8076979</v>
      </c>
      <c r="G8" s="9">
        <v>126998229</v>
      </c>
      <c r="H8" s="9">
        <v>1129138602</v>
      </c>
      <c r="I8" s="9">
        <v>0</v>
      </c>
      <c r="J8" s="9">
        <v>126998229</v>
      </c>
      <c r="K8" s="9">
        <v>21138229</v>
      </c>
      <c r="L8" s="9">
        <v>1510000</v>
      </c>
      <c r="M8" s="9">
        <v>0</v>
      </c>
      <c r="N8" s="9">
        <v>0</v>
      </c>
      <c r="O8" s="9">
        <v>104350000</v>
      </c>
      <c r="P8" s="427">
        <f>'תקציב הנדסה 2026'!A54</f>
        <v>49</v>
      </c>
    </row>
    <row r="9" spans="1:26" s="28" customFormat="1" ht="35.1" customHeight="1">
      <c r="A9" s="507" t="s">
        <v>123</v>
      </c>
      <c r="B9" s="27">
        <v>4847923414</v>
      </c>
      <c r="C9" s="27">
        <v>4138633718</v>
      </c>
      <c r="D9" s="27">
        <v>709289696</v>
      </c>
      <c r="E9" s="27">
        <v>2119076790</v>
      </c>
      <c r="F9" s="27">
        <v>264006328</v>
      </c>
      <c r="G9" s="27">
        <v>417853301</v>
      </c>
      <c r="H9" s="27">
        <v>2046986995</v>
      </c>
      <c r="I9" s="27">
        <v>9951504</v>
      </c>
      <c r="J9" s="27">
        <v>407901797</v>
      </c>
      <c r="K9" s="27">
        <v>192160573.69999999</v>
      </c>
      <c r="L9" s="27">
        <v>0</v>
      </c>
      <c r="M9" s="27">
        <v>55700000</v>
      </c>
      <c r="N9" s="27">
        <v>90000000</v>
      </c>
      <c r="O9" s="27">
        <v>70041223.299999997</v>
      </c>
      <c r="P9" s="428">
        <f>'תקציב החברה לפיתוח 2026'!A121</f>
        <v>116</v>
      </c>
      <c r="Q9" s="20"/>
      <c r="R9" s="20"/>
      <c r="S9" s="20"/>
      <c r="T9" s="20"/>
      <c r="U9" s="20"/>
      <c r="V9" s="20"/>
      <c r="W9" s="20"/>
      <c r="X9" s="20"/>
      <c r="Y9" s="20"/>
    </row>
    <row r="10" spans="1:26" s="28" customFormat="1" ht="35.1" customHeight="1">
      <c r="A10" s="507" t="s">
        <v>364</v>
      </c>
      <c r="B10" s="27">
        <v>1144706417</v>
      </c>
      <c r="C10" s="27">
        <v>1012940458</v>
      </c>
      <c r="D10" s="27">
        <v>131765959</v>
      </c>
      <c r="E10" s="27">
        <v>716871026.78999996</v>
      </c>
      <c r="F10" s="27">
        <v>78412025.210000008</v>
      </c>
      <c r="G10" s="27">
        <v>120325729</v>
      </c>
      <c r="H10" s="27">
        <v>229097636</v>
      </c>
      <c r="I10" s="27">
        <v>0</v>
      </c>
      <c r="J10" s="27">
        <v>120325729</v>
      </c>
      <c r="K10" s="27">
        <v>78702038</v>
      </c>
      <c r="L10" s="27">
        <v>18733235</v>
      </c>
      <c r="M10" s="27">
        <v>2800000</v>
      </c>
      <c r="N10" s="27">
        <v>0</v>
      </c>
      <c r="O10" s="27">
        <v>20090456</v>
      </c>
      <c r="P10" s="428">
        <f>'תקציב מינהל תפעול 2026'!A117</f>
        <v>112</v>
      </c>
      <c r="Q10" s="326"/>
      <c r="R10" s="20"/>
      <c r="S10" s="20"/>
      <c r="T10" s="20"/>
      <c r="U10" s="20"/>
      <c r="V10" s="20"/>
      <c r="W10" s="20"/>
      <c r="X10" s="20"/>
      <c r="Y10" s="20"/>
    </row>
    <row r="11" spans="1:26" s="28" customFormat="1" ht="35.1" customHeight="1">
      <c r="A11" s="508" t="s">
        <v>431</v>
      </c>
      <c r="B11" s="27">
        <v>20830000</v>
      </c>
      <c r="C11" s="27">
        <v>14277000</v>
      </c>
      <c r="D11" s="27">
        <v>6553000</v>
      </c>
      <c r="E11" s="27">
        <v>11006374.749999998</v>
      </c>
      <c r="F11" s="27">
        <v>1420625.2500000009</v>
      </c>
      <c r="G11" s="27">
        <v>5812000</v>
      </c>
      <c r="H11" s="27">
        <v>2591000</v>
      </c>
      <c r="I11" s="27">
        <v>0</v>
      </c>
      <c r="J11" s="27">
        <v>5812000</v>
      </c>
      <c r="K11" s="27">
        <v>0</v>
      </c>
      <c r="L11" s="27">
        <v>5812000</v>
      </c>
      <c r="M11" s="27">
        <v>0</v>
      </c>
      <c r="N11" s="27">
        <v>0</v>
      </c>
      <c r="O11" s="27">
        <v>0</v>
      </c>
      <c r="P11" s="428">
        <f>' תקציב מינהל חינוך 2026 '!A23</f>
        <v>18</v>
      </c>
      <c r="Q11" s="20"/>
      <c r="R11" s="20"/>
      <c r="S11" s="20"/>
      <c r="T11" s="20"/>
      <c r="U11" s="20"/>
      <c r="V11" s="20"/>
      <c r="W11" s="20"/>
      <c r="X11" s="20"/>
      <c r="Y11" s="20"/>
    </row>
    <row r="12" spans="1:26" s="28" customFormat="1" ht="35.1" customHeight="1">
      <c r="A12" s="508" t="s">
        <v>483</v>
      </c>
      <c r="B12" s="27">
        <v>21441866</v>
      </c>
      <c r="C12" s="27">
        <v>20232866</v>
      </c>
      <c r="D12" s="27">
        <v>1209000</v>
      </c>
      <c r="E12" s="27">
        <v>12402028.34</v>
      </c>
      <c r="F12" s="27">
        <v>485837.65999999968</v>
      </c>
      <c r="G12" s="27">
        <v>2169000</v>
      </c>
      <c r="H12" s="27">
        <v>6385000</v>
      </c>
      <c r="I12" s="27">
        <v>0</v>
      </c>
      <c r="J12" s="27">
        <v>2169000</v>
      </c>
      <c r="K12" s="27">
        <v>0</v>
      </c>
      <c r="L12" s="27">
        <v>2169000</v>
      </c>
      <c r="M12" s="27">
        <v>0</v>
      </c>
      <c r="N12" s="27">
        <v>0</v>
      </c>
      <c r="O12" s="27">
        <v>0</v>
      </c>
      <c r="P12" s="428">
        <f>'תקציב אגף ספורט 2026 '!A15</f>
        <v>10</v>
      </c>
      <c r="Q12" s="20"/>
      <c r="R12" s="20"/>
      <c r="S12" s="20"/>
      <c r="T12" s="20"/>
      <c r="U12" s="20"/>
      <c r="V12" s="20"/>
      <c r="W12" s="20"/>
      <c r="X12" s="20"/>
      <c r="Y12" s="20"/>
    </row>
    <row r="13" spans="1:26" s="28" customFormat="1" ht="35.1" customHeight="1">
      <c r="A13" s="508" t="s">
        <v>491</v>
      </c>
      <c r="B13" s="27">
        <v>17969365</v>
      </c>
      <c r="C13" s="27">
        <v>13896365</v>
      </c>
      <c r="D13" s="27">
        <v>4073000</v>
      </c>
      <c r="E13" s="27">
        <v>10300429</v>
      </c>
      <c r="F13" s="27">
        <v>1095936</v>
      </c>
      <c r="G13" s="27">
        <v>1119253</v>
      </c>
      <c r="H13" s="27">
        <v>5453747</v>
      </c>
      <c r="I13" s="27">
        <v>0</v>
      </c>
      <c r="J13" s="27">
        <v>1119253</v>
      </c>
      <c r="K13" s="27">
        <v>0</v>
      </c>
      <c r="L13" s="27">
        <v>999502</v>
      </c>
      <c r="M13" s="27">
        <v>0</v>
      </c>
      <c r="N13" s="27">
        <v>0</v>
      </c>
      <c r="O13" s="27">
        <v>119751</v>
      </c>
      <c r="P13" s="428">
        <f>'תקציב אגף תנוק 2026 '!A7</f>
        <v>2</v>
      </c>
      <c r="Q13" s="20"/>
      <c r="R13" s="20"/>
      <c r="S13" s="20"/>
      <c r="T13" s="20"/>
      <c r="U13" s="20"/>
      <c r="V13" s="20"/>
      <c r="W13" s="20"/>
      <c r="X13" s="20"/>
      <c r="Y13" s="20"/>
    </row>
    <row r="14" spans="1:26" s="28" customFormat="1" ht="35.1" customHeight="1">
      <c r="A14" s="507" t="s">
        <v>60</v>
      </c>
      <c r="B14" s="27">
        <v>25022000</v>
      </c>
      <c r="C14" s="27">
        <v>24583000</v>
      </c>
      <c r="D14" s="27">
        <v>439000</v>
      </c>
      <c r="E14" s="27">
        <v>5657869</v>
      </c>
      <c r="F14" s="27">
        <v>1548660</v>
      </c>
      <c r="G14" s="27">
        <v>1839000</v>
      </c>
      <c r="H14" s="27">
        <v>15976471</v>
      </c>
      <c r="I14" s="27">
        <v>0</v>
      </c>
      <c r="J14" s="27">
        <v>1839000</v>
      </c>
      <c r="K14" s="27">
        <v>1839000</v>
      </c>
      <c r="L14" s="27">
        <v>0</v>
      </c>
      <c r="M14" s="27">
        <v>0</v>
      </c>
      <c r="N14" s="27">
        <v>0</v>
      </c>
      <c r="O14" s="27">
        <v>0</v>
      </c>
      <c r="P14" s="428">
        <f>' תקציב החברה לתירות 2026'!A14</f>
        <v>9</v>
      </c>
      <c r="Q14" s="20"/>
      <c r="R14" s="20"/>
      <c r="S14" s="20"/>
      <c r="T14" s="20"/>
      <c r="U14" s="20"/>
      <c r="V14" s="20"/>
      <c r="W14" s="20"/>
      <c r="X14" s="20"/>
      <c r="Y14" s="20"/>
    </row>
    <row r="15" spans="1:26" s="28" customFormat="1" ht="35.1" customHeight="1">
      <c r="A15" s="507" t="s">
        <v>241</v>
      </c>
      <c r="B15" s="27">
        <v>107020000</v>
      </c>
      <c r="C15" s="27">
        <v>105870000</v>
      </c>
      <c r="D15" s="27">
        <v>1150000</v>
      </c>
      <c r="E15" s="27">
        <v>56217980</v>
      </c>
      <c r="F15" s="27">
        <v>7019240</v>
      </c>
      <c r="G15" s="27">
        <v>2765780</v>
      </c>
      <c r="H15" s="27">
        <v>41017000</v>
      </c>
      <c r="I15" s="27">
        <v>15780</v>
      </c>
      <c r="J15" s="27">
        <v>2750000</v>
      </c>
      <c r="K15" s="27">
        <v>500000</v>
      </c>
      <c r="L15" s="27">
        <v>1250000</v>
      </c>
      <c r="M15" s="27">
        <v>0</v>
      </c>
      <c r="N15" s="27">
        <v>0</v>
      </c>
      <c r="O15" s="27">
        <v>1000000</v>
      </c>
      <c r="P15" s="428">
        <f>'תקציב אגף מיחשוב 2026'!A18</f>
        <v>13</v>
      </c>
      <c r="Q15" s="20"/>
      <c r="R15" s="20"/>
      <c r="S15" s="20"/>
      <c r="T15" s="20"/>
      <c r="U15" s="20"/>
      <c r="V15" s="20"/>
      <c r="W15" s="20"/>
      <c r="X15" s="20"/>
      <c r="Y15" s="20"/>
    </row>
    <row r="16" spans="1:26" s="28" customFormat="1" ht="35.1" customHeight="1">
      <c r="A16" s="507" t="s">
        <v>240</v>
      </c>
      <c r="B16" s="27">
        <v>152256825</v>
      </c>
      <c r="C16" s="27">
        <v>151256825</v>
      </c>
      <c r="D16" s="27">
        <v>1000000</v>
      </c>
      <c r="E16" s="27">
        <v>56406878</v>
      </c>
      <c r="F16" s="27">
        <v>3754947</v>
      </c>
      <c r="G16" s="27">
        <v>30805000</v>
      </c>
      <c r="H16" s="27">
        <v>61290000</v>
      </c>
      <c r="I16" s="27">
        <v>0</v>
      </c>
      <c r="J16" s="27">
        <v>30805000</v>
      </c>
      <c r="K16" s="27">
        <v>30805000</v>
      </c>
      <c r="L16" s="27">
        <v>0</v>
      </c>
      <c r="M16" s="27">
        <v>0</v>
      </c>
      <c r="N16" s="27">
        <v>0</v>
      </c>
      <c r="O16" s="27"/>
      <c r="P16" s="428">
        <f>'תקציב אגף נכסים וביטוח 2026'!A16</f>
        <v>11</v>
      </c>
      <c r="Q16" s="20"/>
      <c r="R16" s="20"/>
      <c r="S16" s="20"/>
      <c r="T16" s="20"/>
      <c r="U16" s="20"/>
      <c r="V16" s="20"/>
      <c r="W16" s="20"/>
      <c r="X16" s="20"/>
      <c r="Y16" s="20"/>
    </row>
    <row r="17" spans="1:25" s="28" customFormat="1" ht="35.1" customHeight="1">
      <c r="A17" s="508" t="s">
        <v>152</v>
      </c>
      <c r="B17" s="27">
        <v>466231082</v>
      </c>
      <c r="C17" s="27">
        <v>462806082</v>
      </c>
      <c r="D17" s="27">
        <v>3425000</v>
      </c>
      <c r="E17" s="27">
        <v>109855996.5</v>
      </c>
      <c r="F17" s="27">
        <v>35373085.5</v>
      </c>
      <c r="G17" s="27">
        <v>50540000</v>
      </c>
      <c r="H17" s="27">
        <v>270462000</v>
      </c>
      <c r="I17" s="27">
        <v>0</v>
      </c>
      <c r="J17" s="27">
        <v>50540000</v>
      </c>
      <c r="K17" s="27">
        <v>36800000</v>
      </c>
      <c r="L17" s="27">
        <v>3740000</v>
      </c>
      <c r="M17" s="27">
        <v>0</v>
      </c>
      <c r="N17" s="27">
        <v>10000000</v>
      </c>
      <c r="O17" s="27">
        <v>0</v>
      </c>
      <c r="P17" s="428">
        <f>'איכות הסביבה 2026   '!A15+'מינהל כללי 2026 '!A14</f>
        <v>19</v>
      </c>
      <c r="Q17" s="20"/>
      <c r="R17" s="20"/>
      <c r="S17" s="20"/>
      <c r="T17" s="20"/>
      <c r="U17" s="20"/>
      <c r="V17" s="20"/>
      <c r="W17" s="20"/>
      <c r="X17" s="20"/>
      <c r="Y17" s="20"/>
    </row>
    <row r="18" spans="1:25" s="162" customFormat="1" ht="35.1" customHeight="1" thickBot="1">
      <c r="A18" s="509" t="s">
        <v>119</v>
      </c>
      <c r="B18" s="431">
        <v>8196096827</v>
      </c>
      <c r="C18" s="431">
        <v>6343838070</v>
      </c>
      <c r="D18" s="432">
        <v>1852258757</v>
      </c>
      <c r="E18" s="432">
        <v>3226077420.3800001</v>
      </c>
      <c r="F18" s="432">
        <v>401193663.62000006</v>
      </c>
      <c r="G18" s="432">
        <v>760227292</v>
      </c>
      <c r="H18" s="431">
        <v>3808398451</v>
      </c>
      <c r="I18" s="431">
        <v>9967284</v>
      </c>
      <c r="J18" s="431">
        <v>750260008</v>
      </c>
      <c r="K18" s="431">
        <v>361944840.69999999</v>
      </c>
      <c r="L18" s="432">
        <v>34213737</v>
      </c>
      <c r="M18" s="432">
        <v>58500000</v>
      </c>
      <c r="N18" s="432">
        <v>100000000</v>
      </c>
      <c r="O18" s="431">
        <v>195601430.30000001</v>
      </c>
      <c r="P18" s="433">
        <f t="shared" ref="P18" si="0">SUM(P8:P17)</f>
        <v>359</v>
      </c>
      <c r="Q18" s="20"/>
      <c r="R18" s="20"/>
      <c r="S18" s="20"/>
      <c r="T18" s="20"/>
      <c r="U18" s="20"/>
      <c r="V18" s="269"/>
      <c r="W18" s="269"/>
      <c r="X18" s="269"/>
      <c r="Y18" s="269"/>
    </row>
  </sheetData>
  <sheetProtection formatCells="0" formatColumns="0" formatRows="0" insertColumns="0" insertRows="0" insertHyperlinks="0" deleteColumns="0" deleteRows="0" sort="0" autoFilter="0" pivotTables="0"/>
  <mergeCells count="2">
    <mergeCell ref="B5:H5"/>
    <mergeCell ref="I5:O5"/>
  </mergeCells>
  <printOptions horizontalCentered="1"/>
  <pageMargins left="0" right="0" top="1.3779527559055118" bottom="0.55118110236220474" header="0.9055118110236221" footer="0.31496062992125984"/>
  <pageSetup paperSize="9" scale="73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U4"/>
  <sheetViews>
    <sheetView rightToLeft="1" workbookViewId="0">
      <selection activeCell="U24" sqref="U24"/>
    </sheetView>
  </sheetViews>
  <sheetFormatPr defaultRowHeight="12.75"/>
  <sheetData>
    <row r="4" spans="21:21">
      <c r="U4" s="23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C532-1C90-4BB3-B16A-90005D41ACF9}">
  <sheetPr>
    <pageSetUpPr fitToPage="1"/>
  </sheetPr>
  <dimension ref="A2:P30"/>
  <sheetViews>
    <sheetView showZeros="0" rightToLeft="1" zoomScaleNormal="100" workbookViewId="0">
      <pane xSplit="1" ySplit="5" topLeftCell="B6" activePane="bottomRight" state="frozen"/>
      <selection activeCell="U24" sqref="U24"/>
      <selection pane="topRight" activeCell="U24" sqref="U24"/>
      <selection pane="bottomLeft" activeCell="U24" sqref="U24"/>
      <selection pane="bottomRight" activeCell="O19" sqref="K19:O19"/>
    </sheetView>
  </sheetViews>
  <sheetFormatPr defaultColWidth="9.140625" defaultRowHeight="15.75"/>
  <cols>
    <col min="1" max="1" width="16" style="30" customWidth="1"/>
    <col min="2" max="2" width="13.7109375" style="31" customWidth="1"/>
    <col min="3" max="3" width="12.85546875" style="31" customWidth="1"/>
    <col min="4" max="4" width="12.7109375" style="31" customWidth="1"/>
    <col min="5" max="5" width="13.140625" style="28" customWidth="1"/>
    <col min="6" max="6" width="12.28515625" style="31" bestFit="1" customWidth="1"/>
    <col min="7" max="7" width="11.140625" style="31" customWidth="1"/>
    <col min="8" max="8" width="12.85546875" style="31" customWidth="1"/>
    <col min="9" max="10" width="11.140625" style="31" customWidth="1"/>
    <col min="11" max="11" width="12" style="31" bestFit="1" customWidth="1"/>
    <col min="12" max="12" width="11.5703125" style="31" customWidth="1"/>
    <col min="13" max="13" width="10.42578125" style="31" customWidth="1"/>
    <col min="14" max="15" width="11.28515625" style="31" customWidth="1"/>
    <col min="16" max="16" width="11.85546875" style="29" customWidth="1"/>
    <col min="17" max="17" width="10" style="29" customWidth="1"/>
    <col min="18" max="18" width="9.140625" style="29"/>
    <col min="19" max="19" width="10.140625" style="29" customWidth="1"/>
    <col min="20" max="16384" width="9.140625" style="29"/>
  </cols>
  <sheetData>
    <row r="2" spans="1:15" s="21" customFormat="1" ht="23.25">
      <c r="A2" s="165" t="s">
        <v>168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s="21" customFormat="1" ht="24" thickBot="1">
      <c r="A3" s="22"/>
      <c r="B3" s="23"/>
      <c r="C3" s="23"/>
      <c r="D3" s="23"/>
      <c r="E3" s="24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26" customFormat="1" ht="30" customHeight="1">
      <c r="A4" s="423"/>
      <c r="B4" s="528" t="s">
        <v>56</v>
      </c>
      <c r="C4" s="528"/>
      <c r="D4" s="528"/>
      <c r="E4" s="528"/>
      <c r="F4" s="528"/>
      <c r="G4" s="528"/>
      <c r="H4" s="528"/>
      <c r="I4" s="528" t="s">
        <v>57</v>
      </c>
      <c r="J4" s="528"/>
      <c r="K4" s="528"/>
      <c r="L4" s="528"/>
      <c r="M4" s="528"/>
      <c r="N4" s="528"/>
      <c r="O4" s="529"/>
    </row>
    <row r="5" spans="1:15" s="20" customFormat="1" ht="64.5" customHeight="1">
      <c r="A5" s="425" t="s">
        <v>171</v>
      </c>
      <c r="B5" s="25" t="s">
        <v>58</v>
      </c>
      <c r="C5" s="25" t="s">
        <v>4</v>
      </c>
      <c r="D5" s="25" t="s">
        <v>59</v>
      </c>
      <c r="E5" s="19" t="s">
        <v>6</v>
      </c>
      <c r="F5" s="25" t="s">
        <v>761</v>
      </c>
      <c r="G5" s="25" t="s">
        <v>762</v>
      </c>
      <c r="H5" s="2" t="s">
        <v>763</v>
      </c>
      <c r="I5" s="2" t="s">
        <v>764</v>
      </c>
      <c r="J5" s="2" t="s">
        <v>765</v>
      </c>
      <c r="K5" s="25" t="s">
        <v>7</v>
      </c>
      <c r="L5" s="25" t="s">
        <v>8</v>
      </c>
      <c r="M5" s="14" t="s">
        <v>155</v>
      </c>
      <c r="N5" s="25" t="s">
        <v>53</v>
      </c>
      <c r="O5" s="510" t="s">
        <v>313</v>
      </c>
    </row>
    <row r="6" spans="1:15" s="20" customFormat="1" ht="30" customHeight="1">
      <c r="A6" s="429" t="s">
        <v>226</v>
      </c>
      <c r="B6" s="9">
        <v>14110000</v>
      </c>
      <c r="C6" s="9">
        <v>13850000</v>
      </c>
      <c r="D6" s="9">
        <v>260000</v>
      </c>
      <c r="E6" s="9">
        <v>5987137</v>
      </c>
      <c r="F6" s="9">
        <v>2645863</v>
      </c>
      <c r="G6" s="9">
        <v>510000</v>
      </c>
      <c r="H6" s="9">
        <v>4967000</v>
      </c>
      <c r="I6" s="9"/>
      <c r="J6" s="9">
        <v>510000</v>
      </c>
      <c r="K6" s="9">
        <v>0</v>
      </c>
      <c r="L6" s="9">
        <v>510000</v>
      </c>
      <c r="M6" s="9">
        <v>0</v>
      </c>
      <c r="N6" s="9">
        <v>0</v>
      </c>
      <c r="O6" s="427">
        <v>0</v>
      </c>
    </row>
    <row r="7" spans="1:15" s="28" customFormat="1" ht="30" customHeight="1">
      <c r="A7" s="426" t="s">
        <v>227</v>
      </c>
      <c r="B7" s="9">
        <v>1172522960</v>
      </c>
      <c r="C7" s="9">
        <v>235688858</v>
      </c>
      <c r="D7" s="9">
        <v>936834102</v>
      </c>
      <c r="E7" s="9">
        <v>84959931</v>
      </c>
      <c r="F7" s="9">
        <v>12229879</v>
      </c>
      <c r="G7" s="9">
        <v>88649077</v>
      </c>
      <c r="H7" s="9">
        <v>986684073</v>
      </c>
      <c r="I7" s="9">
        <v>15780</v>
      </c>
      <c r="J7" s="9">
        <v>88633297</v>
      </c>
      <c r="K7" s="9">
        <v>18433297</v>
      </c>
      <c r="L7" s="9">
        <v>200000</v>
      </c>
      <c r="M7" s="9">
        <v>0</v>
      </c>
      <c r="N7" s="9">
        <v>0</v>
      </c>
      <c r="O7" s="427">
        <v>0</v>
      </c>
    </row>
    <row r="8" spans="1:15" s="28" customFormat="1" ht="30" customHeight="1">
      <c r="A8" s="426" t="s">
        <v>228</v>
      </c>
      <c r="B8" s="9">
        <v>2519102078</v>
      </c>
      <c r="C8" s="9">
        <v>2377705152</v>
      </c>
      <c r="D8" s="9">
        <v>141396926</v>
      </c>
      <c r="E8" s="9">
        <v>1125325317.9000001</v>
      </c>
      <c r="F8" s="9">
        <v>107363125.09999999</v>
      </c>
      <c r="G8" s="9">
        <v>195491675</v>
      </c>
      <c r="H8" s="9">
        <v>1090721960</v>
      </c>
      <c r="I8" s="9">
        <v>0</v>
      </c>
      <c r="J8" s="9">
        <v>195491675</v>
      </c>
      <c r="K8" s="9">
        <v>66120744</v>
      </c>
      <c r="L8" s="9">
        <v>12831235</v>
      </c>
      <c r="M8" s="9">
        <v>27000000</v>
      </c>
      <c r="N8" s="9">
        <v>70000000</v>
      </c>
      <c r="O8" s="427">
        <v>0</v>
      </c>
    </row>
    <row r="9" spans="1:15" s="28" customFormat="1" ht="30" customHeight="1">
      <c r="A9" s="511" t="s">
        <v>229</v>
      </c>
      <c r="B9" s="9">
        <v>93936061</v>
      </c>
      <c r="C9" s="9">
        <v>88104061</v>
      </c>
      <c r="D9" s="9">
        <v>5832000</v>
      </c>
      <c r="E9" s="9">
        <v>61670673.389999993</v>
      </c>
      <c r="F9" s="9">
        <v>1939251.6100000006</v>
      </c>
      <c r="G9" s="9">
        <v>5282000</v>
      </c>
      <c r="H9" s="9">
        <v>25044136</v>
      </c>
      <c r="I9" s="9">
        <v>0</v>
      </c>
      <c r="J9" s="9">
        <v>5282000</v>
      </c>
      <c r="K9" s="9">
        <v>4382000</v>
      </c>
      <c r="L9" s="9">
        <v>900000</v>
      </c>
      <c r="M9" s="9">
        <v>0</v>
      </c>
      <c r="N9" s="9">
        <v>89539696</v>
      </c>
      <c r="O9" s="427">
        <v>0</v>
      </c>
    </row>
    <row r="10" spans="1:15" s="28" customFormat="1" ht="30" customHeight="1">
      <c r="A10" s="426" t="s">
        <v>375</v>
      </c>
      <c r="B10" s="9">
        <v>401098000</v>
      </c>
      <c r="C10" s="9">
        <v>379073000</v>
      </c>
      <c r="D10" s="9">
        <v>22025000</v>
      </c>
      <c r="E10" s="9">
        <v>278825525</v>
      </c>
      <c r="F10" s="9">
        <v>16702475</v>
      </c>
      <c r="G10" s="9">
        <v>31950000</v>
      </c>
      <c r="H10" s="9">
        <v>73620000</v>
      </c>
      <c r="I10" s="9">
        <v>0</v>
      </c>
      <c r="J10" s="9">
        <v>31950000</v>
      </c>
      <c r="K10" s="9">
        <v>8500000</v>
      </c>
      <c r="L10" s="9">
        <v>2650000</v>
      </c>
      <c r="M10" s="9">
        <v>2800000</v>
      </c>
      <c r="N10" s="9">
        <v>0</v>
      </c>
      <c r="O10" s="427">
        <v>0</v>
      </c>
    </row>
    <row r="11" spans="1:15" s="28" customFormat="1" ht="30" customHeight="1">
      <c r="A11" s="511" t="s">
        <v>230</v>
      </c>
      <c r="B11" s="9">
        <v>2043924123</v>
      </c>
      <c r="C11" s="9">
        <v>1751938123</v>
      </c>
      <c r="D11" s="9">
        <v>291986000</v>
      </c>
      <c r="E11" s="9">
        <v>1201321618.8100002</v>
      </c>
      <c r="F11" s="9">
        <v>138082411.19</v>
      </c>
      <c r="G11" s="9">
        <v>297838558</v>
      </c>
      <c r="H11" s="9">
        <v>406681535</v>
      </c>
      <c r="I11" s="9">
        <v>9951504</v>
      </c>
      <c r="J11" s="9">
        <v>287887054</v>
      </c>
      <c r="K11" s="9">
        <v>155371526.69999999</v>
      </c>
      <c r="L11" s="9">
        <v>9964000</v>
      </c>
      <c r="M11" s="9">
        <v>28700000</v>
      </c>
      <c r="N11" s="9">
        <v>18000000</v>
      </c>
      <c r="O11" s="427">
        <v>0</v>
      </c>
    </row>
    <row r="12" spans="1:15" s="28" customFormat="1" ht="30" customHeight="1">
      <c r="A12" s="426" t="s">
        <v>369</v>
      </c>
      <c r="B12" s="9">
        <v>1163641866</v>
      </c>
      <c r="C12" s="9">
        <v>774232866</v>
      </c>
      <c r="D12" s="9">
        <v>389409000</v>
      </c>
      <c r="E12" s="9">
        <v>280184811.34000003</v>
      </c>
      <c r="F12" s="9">
        <v>64685054.659999996</v>
      </c>
      <c r="G12" s="9">
        <v>50669000</v>
      </c>
      <c r="H12" s="9">
        <v>768103000</v>
      </c>
      <c r="I12" s="9">
        <v>0</v>
      </c>
      <c r="J12" s="9">
        <v>50669000</v>
      </c>
      <c r="K12" s="9">
        <v>36500000</v>
      </c>
      <c r="L12" s="9">
        <v>2169000</v>
      </c>
      <c r="M12" s="9">
        <v>0</v>
      </c>
      <c r="N12" s="9">
        <v>3851527.3</v>
      </c>
      <c r="O12" s="427">
        <v>90000000</v>
      </c>
    </row>
    <row r="13" spans="1:15" s="28" customFormat="1" ht="30" customHeight="1">
      <c r="A13" s="511" t="s">
        <v>234</v>
      </c>
      <c r="B13" s="9">
        <v>37750000</v>
      </c>
      <c r="C13" s="9">
        <v>37750000</v>
      </c>
      <c r="D13" s="9">
        <v>0</v>
      </c>
      <c r="E13" s="9">
        <v>20715666</v>
      </c>
      <c r="F13" s="9">
        <v>6634334</v>
      </c>
      <c r="G13" s="9">
        <v>0</v>
      </c>
      <c r="H13" s="9">
        <v>10400000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12000000</v>
      </c>
      <c r="O13" s="427">
        <v>0</v>
      </c>
    </row>
    <row r="14" spans="1:15" s="28" customFormat="1" ht="30" customHeight="1">
      <c r="A14" s="426" t="s">
        <v>231</v>
      </c>
      <c r="B14" s="9">
        <v>50900000</v>
      </c>
      <c r="C14" s="9">
        <v>18850000</v>
      </c>
      <c r="D14" s="9">
        <v>32050000</v>
      </c>
      <c r="E14" s="9">
        <v>8425116</v>
      </c>
      <c r="F14" s="9">
        <v>1024884</v>
      </c>
      <c r="G14" s="9">
        <v>3500000</v>
      </c>
      <c r="H14" s="9">
        <v>37950000</v>
      </c>
      <c r="I14" s="9">
        <v>0</v>
      </c>
      <c r="J14" s="9">
        <v>3500000</v>
      </c>
      <c r="K14" s="9">
        <v>3000000</v>
      </c>
      <c r="L14" s="9">
        <v>500000</v>
      </c>
      <c r="M14" s="9">
        <v>0</v>
      </c>
      <c r="N14" s="9">
        <v>0</v>
      </c>
      <c r="O14" s="427">
        <v>0</v>
      </c>
    </row>
    <row r="15" spans="1:15" s="28" customFormat="1" ht="30" customHeight="1">
      <c r="A15" s="426" t="s">
        <v>232</v>
      </c>
      <c r="B15" s="9">
        <v>87605229</v>
      </c>
      <c r="C15" s="9">
        <v>84712500</v>
      </c>
      <c r="D15" s="9">
        <v>2892729</v>
      </c>
      <c r="E15" s="9">
        <v>15182571.310000001</v>
      </c>
      <c r="F15" s="9">
        <v>12210928.689999999</v>
      </c>
      <c r="G15" s="9">
        <v>13762729</v>
      </c>
      <c r="H15" s="9">
        <v>46449000</v>
      </c>
      <c r="I15" s="9">
        <v>0</v>
      </c>
      <c r="J15" s="9">
        <v>13762729</v>
      </c>
      <c r="K15" s="9">
        <v>1182273</v>
      </c>
      <c r="L15" s="9">
        <v>490000</v>
      </c>
      <c r="M15" s="9">
        <v>0</v>
      </c>
      <c r="N15" s="9">
        <v>0</v>
      </c>
      <c r="O15" s="427">
        <v>0</v>
      </c>
    </row>
    <row r="16" spans="1:15" s="28" customFormat="1" ht="30" customHeight="1">
      <c r="A16" s="426" t="s">
        <v>237</v>
      </c>
      <c r="B16" s="9">
        <v>50674320</v>
      </c>
      <c r="C16" s="9">
        <v>46474320</v>
      </c>
      <c r="D16" s="9">
        <v>4200000</v>
      </c>
      <c r="E16" s="9">
        <v>43099580.629999995</v>
      </c>
      <c r="F16" s="9">
        <v>94739.370000003371</v>
      </c>
      <c r="G16" s="9">
        <v>2500000</v>
      </c>
      <c r="H16" s="9">
        <v>4980000</v>
      </c>
      <c r="I16" s="9">
        <v>0</v>
      </c>
      <c r="J16" s="9">
        <v>2500000</v>
      </c>
      <c r="K16" s="9">
        <v>1600000</v>
      </c>
      <c r="L16" s="9">
        <v>900000</v>
      </c>
      <c r="M16" s="9">
        <v>0</v>
      </c>
      <c r="N16" s="9">
        <v>2090456</v>
      </c>
      <c r="O16" s="427">
        <v>10000000</v>
      </c>
    </row>
    <row r="17" spans="1:16" s="28" customFormat="1" ht="30" customHeight="1">
      <c r="A17" s="511" t="s">
        <v>235</v>
      </c>
      <c r="B17" s="9">
        <v>217449190</v>
      </c>
      <c r="C17" s="9">
        <v>192076190</v>
      </c>
      <c r="D17" s="9">
        <v>25373000</v>
      </c>
      <c r="E17" s="9">
        <v>79796472</v>
      </c>
      <c r="F17" s="9">
        <v>9080718</v>
      </c>
      <c r="G17" s="9">
        <v>41574253</v>
      </c>
      <c r="H17" s="9">
        <v>86997747</v>
      </c>
      <c r="I17" s="9">
        <v>0</v>
      </c>
      <c r="J17" s="9">
        <v>41574253</v>
      </c>
      <c r="K17" s="9">
        <v>38355000</v>
      </c>
      <c r="L17" s="9">
        <v>3099502</v>
      </c>
      <c r="M17" s="9">
        <v>0</v>
      </c>
      <c r="N17" s="9">
        <v>0</v>
      </c>
      <c r="O17" s="427">
        <v>0</v>
      </c>
    </row>
    <row r="18" spans="1:16" s="28" customFormat="1" ht="30" customHeight="1">
      <c r="A18" s="426" t="s">
        <v>236</v>
      </c>
      <c r="B18" s="9">
        <v>343383000</v>
      </c>
      <c r="C18" s="9">
        <v>343383000</v>
      </c>
      <c r="D18" s="9">
        <v>0</v>
      </c>
      <c r="E18" s="9">
        <v>20583000</v>
      </c>
      <c r="F18" s="9">
        <v>28500000</v>
      </c>
      <c r="G18" s="9">
        <v>28500000</v>
      </c>
      <c r="H18" s="9">
        <v>265800000</v>
      </c>
      <c r="I18" s="9">
        <v>0</v>
      </c>
      <c r="J18" s="9">
        <v>28500000</v>
      </c>
      <c r="K18" s="9">
        <v>28500000</v>
      </c>
      <c r="L18" s="9">
        <v>0</v>
      </c>
      <c r="M18" s="9">
        <v>0</v>
      </c>
      <c r="N18" s="9">
        <v>119751</v>
      </c>
      <c r="O18" s="427">
        <v>0</v>
      </c>
    </row>
    <row r="19" spans="1:16" s="162" customFormat="1" ht="30" customHeight="1" thickBot="1">
      <c r="A19" s="430" t="s">
        <v>61</v>
      </c>
      <c r="B19" s="431">
        <v>8196096827</v>
      </c>
      <c r="C19" s="431">
        <v>6343838070</v>
      </c>
      <c r="D19" s="431">
        <v>1852258757</v>
      </c>
      <c r="E19" s="431">
        <v>3226077420.3800006</v>
      </c>
      <c r="F19" s="431">
        <v>401193663.61999995</v>
      </c>
      <c r="G19" s="431">
        <v>760227292</v>
      </c>
      <c r="H19" s="431">
        <v>3808398451</v>
      </c>
      <c r="I19" s="431">
        <v>9967284</v>
      </c>
      <c r="J19" s="431">
        <v>750260008</v>
      </c>
      <c r="K19" s="431">
        <v>361944840.69999999</v>
      </c>
      <c r="L19" s="431">
        <v>34213737</v>
      </c>
      <c r="M19" s="431">
        <v>58500000</v>
      </c>
      <c r="N19" s="431">
        <v>195601430.30000001</v>
      </c>
      <c r="O19" s="433">
        <v>100000000</v>
      </c>
    </row>
    <row r="20" spans="1:16" ht="15.6" customHeight="1">
      <c r="A20" s="33"/>
      <c r="B20" s="33"/>
      <c r="C20" s="33"/>
      <c r="D20" s="33"/>
      <c r="H20" s="34"/>
      <c r="I20" s="28"/>
      <c r="J20" s="32"/>
      <c r="K20" s="32"/>
      <c r="L20" s="32"/>
      <c r="M20" s="32"/>
      <c r="N20" s="32"/>
      <c r="O20" s="32"/>
    </row>
    <row r="21" spans="1:16" ht="15.6" customHeight="1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6" ht="15.6" customHeight="1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6" s="31" customFormat="1">
      <c r="A23" s="30"/>
      <c r="B23" s="33"/>
      <c r="E23" s="28"/>
      <c r="L23" s="35"/>
      <c r="P23" s="29"/>
    </row>
    <row r="24" spans="1:16" s="31" customFormat="1">
      <c r="A24" s="30"/>
      <c r="B24" s="33"/>
      <c r="E24" s="28"/>
      <c r="L24" s="35"/>
      <c r="P24" s="29"/>
    </row>
    <row r="25" spans="1:16" s="31" customFormat="1">
      <c r="A25" s="30"/>
      <c r="B25" s="33"/>
      <c r="E25" s="28"/>
      <c r="L25" s="35"/>
      <c r="P25" s="29"/>
    </row>
    <row r="26" spans="1:16" s="31" customFormat="1">
      <c r="A26" s="30"/>
      <c r="B26" s="33"/>
      <c r="E26" s="28"/>
      <c r="L26" s="35"/>
      <c r="P26" s="29"/>
    </row>
    <row r="27" spans="1:16" s="31" customFormat="1">
      <c r="A27" s="30"/>
      <c r="B27" s="33"/>
      <c r="E27" s="28"/>
      <c r="L27" s="35"/>
      <c r="P27" s="29"/>
    </row>
    <row r="28" spans="1:16" s="31" customFormat="1">
      <c r="A28" s="30"/>
      <c r="B28" s="33"/>
      <c r="E28" s="28"/>
      <c r="L28" s="35"/>
      <c r="P28" s="29"/>
    </row>
    <row r="29" spans="1:16" s="31" customFormat="1">
      <c r="A29" s="30"/>
      <c r="B29" s="205"/>
      <c r="E29" s="28"/>
      <c r="L29" s="35"/>
      <c r="P29" s="29"/>
    </row>
    <row r="30" spans="1:16" s="31" customFormat="1">
      <c r="A30" s="30"/>
      <c r="E30" s="28"/>
      <c r="H30" s="161"/>
      <c r="I30" s="161"/>
      <c r="P30" s="29"/>
    </row>
  </sheetData>
  <sheetProtection formatCells="0" formatColumns="0" formatRows="0" insertColumns="0" insertRows="0" insertHyperlinks="0" deleteColumns="0" deleteRows="0" sort="0" autoFilter="0" pivotTables="0"/>
  <mergeCells count="2">
    <mergeCell ref="B4:H4"/>
    <mergeCell ref="I4:O4"/>
  </mergeCells>
  <printOptions horizontalCentered="1"/>
  <pageMargins left="0" right="0" top="1.3779527559055118" bottom="0.55118110236220474" header="0.9055118110236221" footer="0.31496062992125984"/>
  <pageSetup paperSize="9" scale="80" fitToHeight="0" orientation="landscape" r:id="rId1"/>
  <headerFooter>
    <oddHeader xml:space="preserve">&amp;C&amp;"David,מודגש"&amp;14&amp;Uהצעת התקציב הבלתי רגיל 
לשנת 2026
</oddHeader>
    <oddFooter>&amp;L&amp;D&amp;Cעמוד &amp;P מתוך &amp;N&amp;R&amp;A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1E6FC-2EB4-47EF-94F8-A56F4749C2DB}">
  <dimension ref="A1:S14"/>
  <sheetViews>
    <sheetView showZeros="0" rightToLeft="1" workbookViewId="0">
      <selection activeCell="J10" sqref="J10"/>
    </sheetView>
  </sheetViews>
  <sheetFormatPr defaultRowHeight="15.75"/>
  <cols>
    <col min="1" max="1" width="25.5703125" style="38" customWidth="1"/>
    <col min="2" max="2" width="11.7109375" style="40" bestFit="1" customWidth="1"/>
    <col min="3" max="3" width="11.140625" style="40" customWidth="1"/>
    <col min="4" max="5" width="10.28515625" style="40" customWidth="1"/>
    <col min="6" max="6" width="10.7109375" style="40" bestFit="1" customWidth="1"/>
    <col min="7" max="7" width="10.28515625" style="40" customWidth="1"/>
    <col min="8" max="8" width="10.28515625" style="40" hidden="1" customWidth="1"/>
    <col min="9" max="11" width="10.28515625" style="40" customWidth="1"/>
    <col min="12" max="12" width="10.7109375" style="40" bestFit="1" customWidth="1"/>
    <col min="13" max="13" width="11.7109375" style="38" bestFit="1" customWidth="1"/>
    <col min="14" max="14" width="8.85546875" style="38" hidden="1" customWidth="1"/>
    <col min="15" max="15" width="13.28515625" style="92" hidden="1" customWidth="1"/>
    <col min="16" max="16" width="13.140625" style="404" hidden="1" customWidth="1"/>
    <col min="17" max="17" width="12.140625" style="92" customWidth="1"/>
    <col min="18" max="18" width="2.7109375" style="92" customWidth="1"/>
    <col min="19" max="19" width="10.140625" style="92" bestFit="1" customWidth="1"/>
    <col min="20" max="20" width="9.140625" style="38" customWidth="1"/>
    <col min="21" max="255" width="9.140625" style="38"/>
    <col min="256" max="256" width="4.140625" style="38" customWidth="1"/>
    <col min="257" max="257" width="25.5703125" style="38" customWidth="1"/>
    <col min="258" max="258" width="0" style="38" hidden="1" customWidth="1"/>
    <col min="259" max="259" width="9.140625" style="38" bestFit="1" customWidth="1"/>
    <col min="260" max="260" width="9.140625" style="38" customWidth="1"/>
    <col min="261" max="261" width="8.85546875" style="38" customWidth="1"/>
    <col min="262" max="263" width="10.7109375" style="38" customWidth="1"/>
    <col min="264" max="264" width="10" style="38" customWidth="1"/>
    <col min="265" max="265" width="10.42578125" style="38" customWidth="1"/>
    <col min="266" max="266" width="8.7109375" style="38" customWidth="1"/>
    <col min="267" max="267" width="0" style="38" hidden="1" customWidth="1"/>
    <col min="268" max="268" width="10.140625" style="38" bestFit="1" customWidth="1"/>
    <col min="269" max="269" width="10.140625" style="38" customWidth="1"/>
    <col min="270" max="270" width="0" style="38" hidden="1" customWidth="1"/>
    <col min="271" max="271" width="10" style="38" customWidth="1"/>
    <col min="272" max="272" width="12.85546875" style="38" customWidth="1"/>
    <col min="273" max="511" width="9.140625" style="38"/>
    <col min="512" max="512" width="4.140625" style="38" customWidth="1"/>
    <col min="513" max="513" width="25.5703125" style="38" customWidth="1"/>
    <col min="514" max="514" width="0" style="38" hidden="1" customWidth="1"/>
    <col min="515" max="515" width="9.140625" style="38" bestFit="1" customWidth="1"/>
    <col min="516" max="516" width="9.140625" style="38" customWidth="1"/>
    <col min="517" max="517" width="8.85546875" style="38" customWidth="1"/>
    <col min="518" max="519" width="10.7109375" style="38" customWidth="1"/>
    <col min="520" max="520" width="10" style="38" customWidth="1"/>
    <col min="521" max="521" width="10.42578125" style="38" customWidth="1"/>
    <col min="522" max="522" width="8.7109375" style="38" customWidth="1"/>
    <col min="523" max="523" width="0" style="38" hidden="1" customWidth="1"/>
    <col min="524" max="524" width="10.140625" style="38" bestFit="1" customWidth="1"/>
    <col min="525" max="525" width="10.140625" style="38" customWidth="1"/>
    <col min="526" max="526" width="0" style="38" hidden="1" customWidth="1"/>
    <col min="527" max="527" width="10" style="38" customWidth="1"/>
    <col min="528" max="528" width="12.85546875" style="38" customWidth="1"/>
    <col min="529" max="767" width="9.140625" style="38"/>
    <col min="768" max="768" width="4.140625" style="38" customWidth="1"/>
    <col min="769" max="769" width="25.5703125" style="38" customWidth="1"/>
    <col min="770" max="770" width="0" style="38" hidden="1" customWidth="1"/>
    <col min="771" max="771" width="9.140625" style="38" bestFit="1" customWidth="1"/>
    <col min="772" max="772" width="9.140625" style="38" customWidth="1"/>
    <col min="773" max="773" width="8.85546875" style="38" customWidth="1"/>
    <col min="774" max="775" width="10.7109375" style="38" customWidth="1"/>
    <col min="776" max="776" width="10" style="38" customWidth="1"/>
    <col min="777" max="777" width="10.42578125" style="38" customWidth="1"/>
    <col min="778" max="778" width="8.7109375" style="38" customWidth="1"/>
    <col min="779" max="779" width="0" style="38" hidden="1" customWidth="1"/>
    <col min="780" max="780" width="10.140625" style="38" bestFit="1" customWidth="1"/>
    <col min="781" max="781" width="10.140625" style="38" customWidth="1"/>
    <col min="782" max="782" width="0" style="38" hidden="1" customWidth="1"/>
    <col min="783" max="783" width="10" style="38" customWidth="1"/>
    <col min="784" max="784" width="12.85546875" style="38" customWidth="1"/>
    <col min="785" max="1023" width="9.140625" style="38"/>
    <col min="1024" max="1024" width="4.140625" style="38" customWidth="1"/>
    <col min="1025" max="1025" width="25.5703125" style="38" customWidth="1"/>
    <col min="1026" max="1026" width="0" style="38" hidden="1" customWidth="1"/>
    <col min="1027" max="1027" width="9.140625" style="38" bestFit="1" customWidth="1"/>
    <col min="1028" max="1028" width="9.140625" style="38" customWidth="1"/>
    <col min="1029" max="1029" width="8.85546875" style="38" customWidth="1"/>
    <col min="1030" max="1031" width="10.7109375" style="38" customWidth="1"/>
    <col min="1032" max="1032" width="10" style="38" customWidth="1"/>
    <col min="1033" max="1033" width="10.42578125" style="38" customWidth="1"/>
    <col min="1034" max="1034" width="8.7109375" style="38" customWidth="1"/>
    <col min="1035" max="1035" width="0" style="38" hidden="1" customWidth="1"/>
    <col min="1036" max="1036" width="10.140625" style="38" bestFit="1" customWidth="1"/>
    <col min="1037" max="1037" width="10.140625" style="38" customWidth="1"/>
    <col min="1038" max="1038" width="0" style="38" hidden="1" customWidth="1"/>
    <col min="1039" max="1039" width="10" style="38" customWidth="1"/>
    <col min="1040" max="1040" width="12.85546875" style="38" customWidth="1"/>
    <col min="1041" max="1279" width="9.140625" style="38"/>
    <col min="1280" max="1280" width="4.140625" style="38" customWidth="1"/>
    <col min="1281" max="1281" width="25.5703125" style="38" customWidth="1"/>
    <col min="1282" max="1282" width="0" style="38" hidden="1" customWidth="1"/>
    <col min="1283" max="1283" width="9.140625" style="38" bestFit="1" customWidth="1"/>
    <col min="1284" max="1284" width="9.140625" style="38" customWidth="1"/>
    <col min="1285" max="1285" width="8.85546875" style="38" customWidth="1"/>
    <col min="1286" max="1287" width="10.7109375" style="38" customWidth="1"/>
    <col min="1288" max="1288" width="10" style="38" customWidth="1"/>
    <col min="1289" max="1289" width="10.42578125" style="38" customWidth="1"/>
    <col min="1290" max="1290" width="8.7109375" style="38" customWidth="1"/>
    <col min="1291" max="1291" width="0" style="38" hidden="1" customWidth="1"/>
    <col min="1292" max="1292" width="10.140625" style="38" bestFit="1" customWidth="1"/>
    <col min="1293" max="1293" width="10.140625" style="38" customWidth="1"/>
    <col min="1294" max="1294" width="0" style="38" hidden="1" customWidth="1"/>
    <col min="1295" max="1295" width="10" style="38" customWidth="1"/>
    <col min="1296" max="1296" width="12.85546875" style="38" customWidth="1"/>
    <col min="1297" max="1535" width="9.140625" style="38"/>
    <col min="1536" max="1536" width="4.140625" style="38" customWidth="1"/>
    <col min="1537" max="1537" width="25.5703125" style="38" customWidth="1"/>
    <col min="1538" max="1538" width="0" style="38" hidden="1" customWidth="1"/>
    <col min="1539" max="1539" width="9.140625" style="38" bestFit="1" customWidth="1"/>
    <col min="1540" max="1540" width="9.140625" style="38" customWidth="1"/>
    <col min="1541" max="1541" width="8.85546875" style="38" customWidth="1"/>
    <col min="1542" max="1543" width="10.7109375" style="38" customWidth="1"/>
    <col min="1544" max="1544" width="10" style="38" customWidth="1"/>
    <col min="1545" max="1545" width="10.42578125" style="38" customWidth="1"/>
    <col min="1546" max="1546" width="8.7109375" style="38" customWidth="1"/>
    <col min="1547" max="1547" width="0" style="38" hidden="1" customWidth="1"/>
    <col min="1548" max="1548" width="10.140625" style="38" bestFit="1" customWidth="1"/>
    <col min="1549" max="1549" width="10.140625" style="38" customWidth="1"/>
    <col min="1550" max="1550" width="0" style="38" hidden="1" customWidth="1"/>
    <col min="1551" max="1551" width="10" style="38" customWidth="1"/>
    <col min="1552" max="1552" width="12.85546875" style="38" customWidth="1"/>
    <col min="1553" max="1791" width="9.140625" style="38"/>
    <col min="1792" max="1792" width="4.140625" style="38" customWidth="1"/>
    <col min="1793" max="1793" width="25.5703125" style="38" customWidth="1"/>
    <col min="1794" max="1794" width="0" style="38" hidden="1" customWidth="1"/>
    <col min="1795" max="1795" width="9.140625" style="38" bestFit="1" customWidth="1"/>
    <col min="1796" max="1796" width="9.140625" style="38" customWidth="1"/>
    <col min="1797" max="1797" width="8.85546875" style="38" customWidth="1"/>
    <col min="1798" max="1799" width="10.7109375" style="38" customWidth="1"/>
    <col min="1800" max="1800" width="10" style="38" customWidth="1"/>
    <col min="1801" max="1801" width="10.42578125" style="38" customWidth="1"/>
    <col min="1802" max="1802" width="8.7109375" style="38" customWidth="1"/>
    <col min="1803" max="1803" width="0" style="38" hidden="1" customWidth="1"/>
    <col min="1804" max="1804" width="10.140625" style="38" bestFit="1" customWidth="1"/>
    <col min="1805" max="1805" width="10.140625" style="38" customWidth="1"/>
    <col min="1806" max="1806" width="0" style="38" hidden="1" customWidth="1"/>
    <col min="1807" max="1807" width="10" style="38" customWidth="1"/>
    <col min="1808" max="1808" width="12.85546875" style="38" customWidth="1"/>
    <col min="1809" max="2047" width="9.140625" style="38"/>
    <col min="2048" max="2048" width="4.140625" style="38" customWidth="1"/>
    <col min="2049" max="2049" width="25.5703125" style="38" customWidth="1"/>
    <col min="2050" max="2050" width="0" style="38" hidden="1" customWidth="1"/>
    <col min="2051" max="2051" width="9.140625" style="38" bestFit="1" customWidth="1"/>
    <col min="2052" max="2052" width="9.140625" style="38" customWidth="1"/>
    <col min="2053" max="2053" width="8.85546875" style="38" customWidth="1"/>
    <col min="2054" max="2055" width="10.7109375" style="38" customWidth="1"/>
    <col min="2056" max="2056" width="10" style="38" customWidth="1"/>
    <col min="2057" max="2057" width="10.42578125" style="38" customWidth="1"/>
    <col min="2058" max="2058" width="8.7109375" style="38" customWidth="1"/>
    <col min="2059" max="2059" width="0" style="38" hidden="1" customWidth="1"/>
    <col min="2060" max="2060" width="10.140625" style="38" bestFit="1" customWidth="1"/>
    <col min="2061" max="2061" width="10.140625" style="38" customWidth="1"/>
    <col min="2062" max="2062" width="0" style="38" hidden="1" customWidth="1"/>
    <col min="2063" max="2063" width="10" style="38" customWidth="1"/>
    <col min="2064" max="2064" width="12.85546875" style="38" customWidth="1"/>
    <col min="2065" max="2303" width="9.140625" style="38"/>
    <col min="2304" max="2304" width="4.140625" style="38" customWidth="1"/>
    <col min="2305" max="2305" width="25.5703125" style="38" customWidth="1"/>
    <col min="2306" max="2306" width="0" style="38" hidden="1" customWidth="1"/>
    <col min="2307" max="2307" width="9.140625" style="38" bestFit="1" customWidth="1"/>
    <col min="2308" max="2308" width="9.140625" style="38" customWidth="1"/>
    <col min="2309" max="2309" width="8.85546875" style="38" customWidth="1"/>
    <col min="2310" max="2311" width="10.7109375" style="38" customWidth="1"/>
    <col min="2312" max="2312" width="10" style="38" customWidth="1"/>
    <col min="2313" max="2313" width="10.42578125" style="38" customWidth="1"/>
    <col min="2314" max="2314" width="8.7109375" style="38" customWidth="1"/>
    <col min="2315" max="2315" width="0" style="38" hidden="1" customWidth="1"/>
    <col min="2316" max="2316" width="10.140625" style="38" bestFit="1" customWidth="1"/>
    <col min="2317" max="2317" width="10.140625" style="38" customWidth="1"/>
    <col min="2318" max="2318" width="0" style="38" hidden="1" customWidth="1"/>
    <col min="2319" max="2319" width="10" style="38" customWidth="1"/>
    <col min="2320" max="2320" width="12.85546875" style="38" customWidth="1"/>
    <col min="2321" max="2559" width="9.140625" style="38"/>
    <col min="2560" max="2560" width="4.140625" style="38" customWidth="1"/>
    <col min="2561" max="2561" width="25.5703125" style="38" customWidth="1"/>
    <col min="2562" max="2562" width="0" style="38" hidden="1" customWidth="1"/>
    <col min="2563" max="2563" width="9.140625" style="38" bestFit="1" customWidth="1"/>
    <col min="2564" max="2564" width="9.140625" style="38" customWidth="1"/>
    <col min="2565" max="2565" width="8.85546875" style="38" customWidth="1"/>
    <col min="2566" max="2567" width="10.7109375" style="38" customWidth="1"/>
    <col min="2568" max="2568" width="10" style="38" customWidth="1"/>
    <col min="2569" max="2569" width="10.42578125" style="38" customWidth="1"/>
    <col min="2570" max="2570" width="8.7109375" style="38" customWidth="1"/>
    <col min="2571" max="2571" width="0" style="38" hidden="1" customWidth="1"/>
    <col min="2572" max="2572" width="10.140625" style="38" bestFit="1" customWidth="1"/>
    <col min="2573" max="2573" width="10.140625" style="38" customWidth="1"/>
    <col min="2574" max="2574" width="0" style="38" hidden="1" customWidth="1"/>
    <col min="2575" max="2575" width="10" style="38" customWidth="1"/>
    <col min="2576" max="2576" width="12.85546875" style="38" customWidth="1"/>
    <col min="2577" max="2815" width="9.140625" style="38"/>
    <col min="2816" max="2816" width="4.140625" style="38" customWidth="1"/>
    <col min="2817" max="2817" width="25.5703125" style="38" customWidth="1"/>
    <col min="2818" max="2818" width="0" style="38" hidden="1" customWidth="1"/>
    <col min="2819" max="2819" width="9.140625" style="38" bestFit="1" customWidth="1"/>
    <col min="2820" max="2820" width="9.140625" style="38" customWidth="1"/>
    <col min="2821" max="2821" width="8.85546875" style="38" customWidth="1"/>
    <col min="2822" max="2823" width="10.7109375" style="38" customWidth="1"/>
    <col min="2824" max="2824" width="10" style="38" customWidth="1"/>
    <col min="2825" max="2825" width="10.42578125" style="38" customWidth="1"/>
    <col min="2826" max="2826" width="8.7109375" style="38" customWidth="1"/>
    <col min="2827" max="2827" width="0" style="38" hidden="1" customWidth="1"/>
    <col min="2828" max="2828" width="10.140625" style="38" bestFit="1" customWidth="1"/>
    <col min="2829" max="2829" width="10.140625" style="38" customWidth="1"/>
    <col min="2830" max="2830" width="0" style="38" hidden="1" customWidth="1"/>
    <col min="2831" max="2831" width="10" style="38" customWidth="1"/>
    <col min="2832" max="2832" width="12.85546875" style="38" customWidth="1"/>
    <col min="2833" max="3071" width="9.140625" style="38"/>
    <col min="3072" max="3072" width="4.140625" style="38" customWidth="1"/>
    <col min="3073" max="3073" width="25.5703125" style="38" customWidth="1"/>
    <col min="3074" max="3074" width="0" style="38" hidden="1" customWidth="1"/>
    <col min="3075" max="3075" width="9.140625" style="38" bestFit="1" customWidth="1"/>
    <col min="3076" max="3076" width="9.140625" style="38" customWidth="1"/>
    <col min="3077" max="3077" width="8.85546875" style="38" customWidth="1"/>
    <col min="3078" max="3079" width="10.7109375" style="38" customWidth="1"/>
    <col min="3080" max="3080" width="10" style="38" customWidth="1"/>
    <col min="3081" max="3081" width="10.42578125" style="38" customWidth="1"/>
    <col min="3082" max="3082" width="8.7109375" style="38" customWidth="1"/>
    <col min="3083" max="3083" width="0" style="38" hidden="1" customWidth="1"/>
    <col min="3084" max="3084" width="10.140625" style="38" bestFit="1" customWidth="1"/>
    <col min="3085" max="3085" width="10.140625" style="38" customWidth="1"/>
    <col min="3086" max="3086" width="0" style="38" hidden="1" customWidth="1"/>
    <col min="3087" max="3087" width="10" style="38" customWidth="1"/>
    <col min="3088" max="3088" width="12.85546875" style="38" customWidth="1"/>
    <col min="3089" max="3327" width="9.140625" style="38"/>
    <col min="3328" max="3328" width="4.140625" style="38" customWidth="1"/>
    <col min="3329" max="3329" width="25.5703125" style="38" customWidth="1"/>
    <col min="3330" max="3330" width="0" style="38" hidden="1" customWidth="1"/>
    <col min="3331" max="3331" width="9.140625" style="38" bestFit="1" customWidth="1"/>
    <col min="3332" max="3332" width="9.140625" style="38" customWidth="1"/>
    <col min="3333" max="3333" width="8.85546875" style="38" customWidth="1"/>
    <col min="3334" max="3335" width="10.7109375" style="38" customWidth="1"/>
    <col min="3336" max="3336" width="10" style="38" customWidth="1"/>
    <col min="3337" max="3337" width="10.42578125" style="38" customWidth="1"/>
    <col min="3338" max="3338" width="8.7109375" style="38" customWidth="1"/>
    <col min="3339" max="3339" width="0" style="38" hidden="1" customWidth="1"/>
    <col min="3340" max="3340" width="10.140625" style="38" bestFit="1" customWidth="1"/>
    <col min="3341" max="3341" width="10.140625" style="38" customWidth="1"/>
    <col min="3342" max="3342" width="0" style="38" hidden="1" customWidth="1"/>
    <col min="3343" max="3343" width="10" style="38" customWidth="1"/>
    <col min="3344" max="3344" width="12.85546875" style="38" customWidth="1"/>
    <col min="3345" max="3583" width="9.140625" style="38"/>
    <col min="3584" max="3584" width="4.140625" style="38" customWidth="1"/>
    <col min="3585" max="3585" width="25.5703125" style="38" customWidth="1"/>
    <col min="3586" max="3586" width="0" style="38" hidden="1" customWidth="1"/>
    <col min="3587" max="3587" width="9.140625" style="38" bestFit="1" customWidth="1"/>
    <col min="3588" max="3588" width="9.140625" style="38" customWidth="1"/>
    <col min="3589" max="3589" width="8.85546875" style="38" customWidth="1"/>
    <col min="3590" max="3591" width="10.7109375" style="38" customWidth="1"/>
    <col min="3592" max="3592" width="10" style="38" customWidth="1"/>
    <col min="3593" max="3593" width="10.42578125" style="38" customWidth="1"/>
    <col min="3594" max="3594" width="8.7109375" style="38" customWidth="1"/>
    <col min="3595" max="3595" width="0" style="38" hidden="1" customWidth="1"/>
    <col min="3596" max="3596" width="10.140625" style="38" bestFit="1" customWidth="1"/>
    <col min="3597" max="3597" width="10.140625" style="38" customWidth="1"/>
    <col min="3598" max="3598" width="0" style="38" hidden="1" customWidth="1"/>
    <col min="3599" max="3599" width="10" style="38" customWidth="1"/>
    <col min="3600" max="3600" width="12.85546875" style="38" customWidth="1"/>
    <col min="3601" max="3839" width="9.140625" style="38"/>
    <col min="3840" max="3840" width="4.140625" style="38" customWidth="1"/>
    <col min="3841" max="3841" width="25.5703125" style="38" customWidth="1"/>
    <col min="3842" max="3842" width="0" style="38" hidden="1" customWidth="1"/>
    <col min="3843" max="3843" width="9.140625" style="38" bestFit="1" customWidth="1"/>
    <col min="3844" max="3844" width="9.140625" style="38" customWidth="1"/>
    <col min="3845" max="3845" width="8.85546875" style="38" customWidth="1"/>
    <col min="3846" max="3847" width="10.7109375" style="38" customWidth="1"/>
    <col min="3848" max="3848" width="10" style="38" customWidth="1"/>
    <col min="3849" max="3849" width="10.42578125" style="38" customWidth="1"/>
    <col min="3850" max="3850" width="8.7109375" style="38" customWidth="1"/>
    <col min="3851" max="3851" width="0" style="38" hidden="1" customWidth="1"/>
    <col min="3852" max="3852" width="10.140625" style="38" bestFit="1" customWidth="1"/>
    <col min="3853" max="3853" width="10.140625" style="38" customWidth="1"/>
    <col min="3854" max="3854" width="0" style="38" hidden="1" customWidth="1"/>
    <col min="3855" max="3855" width="10" style="38" customWidth="1"/>
    <col min="3856" max="3856" width="12.85546875" style="38" customWidth="1"/>
    <col min="3857" max="4095" width="9.140625" style="38"/>
    <col min="4096" max="4096" width="4.140625" style="38" customWidth="1"/>
    <col min="4097" max="4097" width="25.5703125" style="38" customWidth="1"/>
    <col min="4098" max="4098" width="0" style="38" hidden="1" customWidth="1"/>
    <col min="4099" max="4099" width="9.140625" style="38" bestFit="1" customWidth="1"/>
    <col min="4100" max="4100" width="9.140625" style="38" customWidth="1"/>
    <col min="4101" max="4101" width="8.85546875" style="38" customWidth="1"/>
    <col min="4102" max="4103" width="10.7109375" style="38" customWidth="1"/>
    <col min="4104" max="4104" width="10" style="38" customWidth="1"/>
    <col min="4105" max="4105" width="10.42578125" style="38" customWidth="1"/>
    <col min="4106" max="4106" width="8.7109375" style="38" customWidth="1"/>
    <col min="4107" max="4107" width="0" style="38" hidden="1" customWidth="1"/>
    <col min="4108" max="4108" width="10.140625" style="38" bestFit="1" customWidth="1"/>
    <col min="4109" max="4109" width="10.140625" style="38" customWidth="1"/>
    <col min="4110" max="4110" width="0" style="38" hidden="1" customWidth="1"/>
    <col min="4111" max="4111" width="10" style="38" customWidth="1"/>
    <col min="4112" max="4112" width="12.85546875" style="38" customWidth="1"/>
    <col min="4113" max="4351" width="9.140625" style="38"/>
    <col min="4352" max="4352" width="4.140625" style="38" customWidth="1"/>
    <col min="4353" max="4353" width="25.5703125" style="38" customWidth="1"/>
    <col min="4354" max="4354" width="0" style="38" hidden="1" customWidth="1"/>
    <col min="4355" max="4355" width="9.140625" style="38" bestFit="1" customWidth="1"/>
    <col min="4356" max="4356" width="9.140625" style="38" customWidth="1"/>
    <col min="4357" max="4357" width="8.85546875" style="38" customWidth="1"/>
    <col min="4358" max="4359" width="10.7109375" style="38" customWidth="1"/>
    <col min="4360" max="4360" width="10" style="38" customWidth="1"/>
    <col min="4361" max="4361" width="10.42578125" style="38" customWidth="1"/>
    <col min="4362" max="4362" width="8.7109375" style="38" customWidth="1"/>
    <col min="4363" max="4363" width="0" style="38" hidden="1" customWidth="1"/>
    <col min="4364" max="4364" width="10.140625" style="38" bestFit="1" customWidth="1"/>
    <col min="4365" max="4365" width="10.140625" style="38" customWidth="1"/>
    <col min="4366" max="4366" width="0" style="38" hidden="1" customWidth="1"/>
    <col min="4367" max="4367" width="10" style="38" customWidth="1"/>
    <col min="4368" max="4368" width="12.85546875" style="38" customWidth="1"/>
    <col min="4369" max="4607" width="9.140625" style="38"/>
    <col min="4608" max="4608" width="4.140625" style="38" customWidth="1"/>
    <col min="4609" max="4609" width="25.5703125" style="38" customWidth="1"/>
    <col min="4610" max="4610" width="0" style="38" hidden="1" customWidth="1"/>
    <col min="4611" max="4611" width="9.140625" style="38" bestFit="1" customWidth="1"/>
    <col min="4612" max="4612" width="9.140625" style="38" customWidth="1"/>
    <col min="4613" max="4613" width="8.85546875" style="38" customWidth="1"/>
    <col min="4614" max="4615" width="10.7109375" style="38" customWidth="1"/>
    <col min="4616" max="4616" width="10" style="38" customWidth="1"/>
    <col min="4617" max="4617" width="10.42578125" style="38" customWidth="1"/>
    <col min="4618" max="4618" width="8.7109375" style="38" customWidth="1"/>
    <col min="4619" max="4619" width="0" style="38" hidden="1" customWidth="1"/>
    <col min="4620" max="4620" width="10.140625" style="38" bestFit="1" customWidth="1"/>
    <col min="4621" max="4621" width="10.140625" style="38" customWidth="1"/>
    <col min="4622" max="4622" width="0" style="38" hidden="1" customWidth="1"/>
    <col min="4623" max="4623" width="10" style="38" customWidth="1"/>
    <col min="4624" max="4624" width="12.85546875" style="38" customWidth="1"/>
    <col min="4625" max="4863" width="9.140625" style="38"/>
    <col min="4864" max="4864" width="4.140625" style="38" customWidth="1"/>
    <col min="4865" max="4865" width="25.5703125" style="38" customWidth="1"/>
    <col min="4866" max="4866" width="0" style="38" hidden="1" customWidth="1"/>
    <col min="4867" max="4867" width="9.140625" style="38" bestFit="1" customWidth="1"/>
    <col min="4868" max="4868" width="9.140625" style="38" customWidth="1"/>
    <col min="4869" max="4869" width="8.85546875" style="38" customWidth="1"/>
    <col min="4870" max="4871" width="10.7109375" style="38" customWidth="1"/>
    <col min="4872" max="4872" width="10" style="38" customWidth="1"/>
    <col min="4873" max="4873" width="10.42578125" style="38" customWidth="1"/>
    <col min="4874" max="4874" width="8.7109375" style="38" customWidth="1"/>
    <col min="4875" max="4875" width="0" style="38" hidden="1" customWidth="1"/>
    <col min="4876" max="4876" width="10.140625" style="38" bestFit="1" customWidth="1"/>
    <col min="4877" max="4877" width="10.140625" style="38" customWidth="1"/>
    <col min="4878" max="4878" width="0" style="38" hidden="1" customWidth="1"/>
    <col min="4879" max="4879" width="10" style="38" customWidth="1"/>
    <col min="4880" max="4880" width="12.85546875" style="38" customWidth="1"/>
    <col min="4881" max="5119" width="9.140625" style="38"/>
    <col min="5120" max="5120" width="4.140625" style="38" customWidth="1"/>
    <col min="5121" max="5121" width="25.5703125" style="38" customWidth="1"/>
    <col min="5122" max="5122" width="0" style="38" hidden="1" customWidth="1"/>
    <col min="5123" max="5123" width="9.140625" style="38" bestFit="1" customWidth="1"/>
    <col min="5124" max="5124" width="9.140625" style="38" customWidth="1"/>
    <col min="5125" max="5125" width="8.85546875" style="38" customWidth="1"/>
    <col min="5126" max="5127" width="10.7109375" style="38" customWidth="1"/>
    <col min="5128" max="5128" width="10" style="38" customWidth="1"/>
    <col min="5129" max="5129" width="10.42578125" style="38" customWidth="1"/>
    <col min="5130" max="5130" width="8.7109375" style="38" customWidth="1"/>
    <col min="5131" max="5131" width="0" style="38" hidden="1" customWidth="1"/>
    <col min="5132" max="5132" width="10.140625" style="38" bestFit="1" customWidth="1"/>
    <col min="5133" max="5133" width="10.140625" style="38" customWidth="1"/>
    <col min="5134" max="5134" width="0" style="38" hidden="1" customWidth="1"/>
    <col min="5135" max="5135" width="10" style="38" customWidth="1"/>
    <col min="5136" max="5136" width="12.85546875" style="38" customWidth="1"/>
    <col min="5137" max="5375" width="9.140625" style="38"/>
    <col min="5376" max="5376" width="4.140625" style="38" customWidth="1"/>
    <col min="5377" max="5377" width="25.5703125" style="38" customWidth="1"/>
    <col min="5378" max="5378" width="0" style="38" hidden="1" customWidth="1"/>
    <col min="5379" max="5379" width="9.140625" style="38" bestFit="1" customWidth="1"/>
    <col min="5380" max="5380" width="9.140625" style="38" customWidth="1"/>
    <col min="5381" max="5381" width="8.85546875" style="38" customWidth="1"/>
    <col min="5382" max="5383" width="10.7109375" style="38" customWidth="1"/>
    <col min="5384" max="5384" width="10" style="38" customWidth="1"/>
    <col min="5385" max="5385" width="10.42578125" style="38" customWidth="1"/>
    <col min="5386" max="5386" width="8.7109375" style="38" customWidth="1"/>
    <col min="5387" max="5387" width="0" style="38" hidden="1" customWidth="1"/>
    <col min="5388" max="5388" width="10.140625" style="38" bestFit="1" customWidth="1"/>
    <col min="5389" max="5389" width="10.140625" style="38" customWidth="1"/>
    <col min="5390" max="5390" width="0" style="38" hidden="1" customWidth="1"/>
    <col min="5391" max="5391" width="10" style="38" customWidth="1"/>
    <col min="5392" max="5392" width="12.85546875" style="38" customWidth="1"/>
    <col min="5393" max="5631" width="9.140625" style="38"/>
    <col min="5632" max="5632" width="4.140625" style="38" customWidth="1"/>
    <col min="5633" max="5633" width="25.5703125" style="38" customWidth="1"/>
    <col min="5634" max="5634" width="0" style="38" hidden="1" customWidth="1"/>
    <col min="5635" max="5635" width="9.140625" style="38" bestFit="1" customWidth="1"/>
    <col min="5636" max="5636" width="9.140625" style="38" customWidth="1"/>
    <col min="5637" max="5637" width="8.85546875" style="38" customWidth="1"/>
    <col min="5638" max="5639" width="10.7109375" style="38" customWidth="1"/>
    <col min="5640" max="5640" width="10" style="38" customWidth="1"/>
    <col min="5641" max="5641" width="10.42578125" style="38" customWidth="1"/>
    <col min="5642" max="5642" width="8.7109375" style="38" customWidth="1"/>
    <col min="5643" max="5643" width="0" style="38" hidden="1" customWidth="1"/>
    <col min="5644" max="5644" width="10.140625" style="38" bestFit="1" customWidth="1"/>
    <col min="5645" max="5645" width="10.140625" style="38" customWidth="1"/>
    <col min="5646" max="5646" width="0" style="38" hidden="1" customWidth="1"/>
    <col min="5647" max="5647" width="10" style="38" customWidth="1"/>
    <col min="5648" max="5648" width="12.85546875" style="38" customWidth="1"/>
    <col min="5649" max="5887" width="9.140625" style="38"/>
    <col min="5888" max="5888" width="4.140625" style="38" customWidth="1"/>
    <col min="5889" max="5889" width="25.5703125" style="38" customWidth="1"/>
    <col min="5890" max="5890" width="0" style="38" hidden="1" customWidth="1"/>
    <col min="5891" max="5891" width="9.140625" style="38" bestFit="1" customWidth="1"/>
    <col min="5892" max="5892" width="9.140625" style="38" customWidth="1"/>
    <col min="5893" max="5893" width="8.85546875" style="38" customWidth="1"/>
    <col min="5894" max="5895" width="10.7109375" style="38" customWidth="1"/>
    <col min="5896" max="5896" width="10" style="38" customWidth="1"/>
    <col min="5897" max="5897" width="10.42578125" style="38" customWidth="1"/>
    <col min="5898" max="5898" width="8.7109375" style="38" customWidth="1"/>
    <col min="5899" max="5899" width="0" style="38" hidden="1" customWidth="1"/>
    <col min="5900" max="5900" width="10.140625" style="38" bestFit="1" customWidth="1"/>
    <col min="5901" max="5901" width="10.140625" style="38" customWidth="1"/>
    <col min="5902" max="5902" width="0" style="38" hidden="1" customWidth="1"/>
    <col min="5903" max="5903" width="10" style="38" customWidth="1"/>
    <col min="5904" max="5904" width="12.85546875" style="38" customWidth="1"/>
    <col min="5905" max="6143" width="9.140625" style="38"/>
    <col min="6144" max="6144" width="4.140625" style="38" customWidth="1"/>
    <col min="6145" max="6145" width="25.5703125" style="38" customWidth="1"/>
    <col min="6146" max="6146" width="0" style="38" hidden="1" customWidth="1"/>
    <col min="6147" max="6147" width="9.140625" style="38" bestFit="1" customWidth="1"/>
    <col min="6148" max="6148" width="9.140625" style="38" customWidth="1"/>
    <col min="6149" max="6149" width="8.85546875" style="38" customWidth="1"/>
    <col min="6150" max="6151" width="10.7109375" style="38" customWidth="1"/>
    <col min="6152" max="6152" width="10" style="38" customWidth="1"/>
    <col min="6153" max="6153" width="10.42578125" style="38" customWidth="1"/>
    <col min="6154" max="6154" width="8.7109375" style="38" customWidth="1"/>
    <col min="6155" max="6155" width="0" style="38" hidden="1" customWidth="1"/>
    <col min="6156" max="6156" width="10.140625" style="38" bestFit="1" customWidth="1"/>
    <col min="6157" max="6157" width="10.140625" style="38" customWidth="1"/>
    <col min="6158" max="6158" width="0" style="38" hidden="1" customWidth="1"/>
    <col min="6159" max="6159" width="10" style="38" customWidth="1"/>
    <col min="6160" max="6160" width="12.85546875" style="38" customWidth="1"/>
    <col min="6161" max="6399" width="9.140625" style="38"/>
    <col min="6400" max="6400" width="4.140625" style="38" customWidth="1"/>
    <col min="6401" max="6401" width="25.5703125" style="38" customWidth="1"/>
    <col min="6402" max="6402" width="0" style="38" hidden="1" customWidth="1"/>
    <col min="6403" max="6403" width="9.140625" style="38" bestFit="1" customWidth="1"/>
    <col min="6404" max="6404" width="9.140625" style="38" customWidth="1"/>
    <col min="6405" max="6405" width="8.85546875" style="38" customWidth="1"/>
    <col min="6406" max="6407" width="10.7109375" style="38" customWidth="1"/>
    <col min="6408" max="6408" width="10" style="38" customWidth="1"/>
    <col min="6409" max="6409" width="10.42578125" style="38" customWidth="1"/>
    <col min="6410" max="6410" width="8.7109375" style="38" customWidth="1"/>
    <col min="6411" max="6411" width="0" style="38" hidden="1" customWidth="1"/>
    <col min="6412" max="6412" width="10.140625" style="38" bestFit="1" customWidth="1"/>
    <col min="6413" max="6413" width="10.140625" style="38" customWidth="1"/>
    <col min="6414" max="6414" width="0" style="38" hidden="1" customWidth="1"/>
    <col min="6415" max="6415" width="10" style="38" customWidth="1"/>
    <col min="6416" max="6416" width="12.85546875" style="38" customWidth="1"/>
    <col min="6417" max="6655" width="9.140625" style="38"/>
    <col min="6656" max="6656" width="4.140625" style="38" customWidth="1"/>
    <col min="6657" max="6657" width="25.5703125" style="38" customWidth="1"/>
    <col min="6658" max="6658" width="0" style="38" hidden="1" customWidth="1"/>
    <col min="6659" max="6659" width="9.140625" style="38" bestFit="1" customWidth="1"/>
    <col min="6660" max="6660" width="9.140625" style="38" customWidth="1"/>
    <col min="6661" max="6661" width="8.85546875" style="38" customWidth="1"/>
    <col min="6662" max="6663" width="10.7109375" style="38" customWidth="1"/>
    <col min="6664" max="6664" width="10" style="38" customWidth="1"/>
    <col min="6665" max="6665" width="10.42578125" style="38" customWidth="1"/>
    <col min="6666" max="6666" width="8.7109375" style="38" customWidth="1"/>
    <col min="6667" max="6667" width="0" style="38" hidden="1" customWidth="1"/>
    <col min="6668" max="6668" width="10.140625" style="38" bestFit="1" customWidth="1"/>
    <col min="6669" max="6669" width="10.140625" style="38" customWidth="1"/>
    <col min="6670" max="6670" width="0" style="38" hidden="1" customWidth="1"/>
    <col min="6671" max="6671" width="10" style="38" customWidth="1"/>
    <col min="6672" max="6672" width="12.85546875" style="38" customWidth="1"/>
    <col min="6673" max="6911" width="9.140625" style="38"/>
    <col min="6912" max="6912" width="4.140625" style="38" customWidth="1"/>
    <col min="6913" max="6913" width="25.5703125" style="38" customWidth="1"/>
    <col min="6914" max="6914" width="0" style="38" hidden="1" customWidth="1"/>
    <col min="6915" max="6915" width="9.140625" style="38" bestFit="1" customWidth="1"/>
    <col min="6916" max="6916" width="9.140625" style="38" customWidth="1"/>
    <col min="6917" max="6917" width="8.85546875" style="38" customWidth="1"/>
    <col min="6918" max="6919" width="10.7109375" style="38" customWidth="1"/>
    <col min="6920" max="6920" width="10" style="38" customWidth="1"/>
    <col min="6921" max="6921" width="10.42578125" style="38" customWidth="1"/>
    <col min="6922" max="6922" width="8.7109375" style="38" customWidth="1"/>
    <col min="6923" max="6923" width="0" style="38" hidden="1" customWidth="1"/>
    <col min="6924" max="6924" width="10.140625" style="38" bestFit="1" customWidth="1"/>
    <col min="6925" max="6925" width="10.140625" style="38" customWidth="1"/>
    <col min="6926" max="6926" width="0" style="38" hidden="1" customWidth="1"/>
    <col min="6927" max="6927" width="10" style="38" customWidth="1"/>
    <col min="6928" max="6928" width="12.85546875" style="38" customWidth="1"/>
    <col min="6929" max="7167" width="9.140625" style="38"/>
    <col min="7168" max="7168" width="4.140625" style="38" customWidth="1"/>
    <col min="7169" max="7169" width="25.5703125" style="38" customWidth="1"/>
    <col min="7170" max="7170" width="0" style="38" hidden="1" customWidth="1"/>
    <col min="7171" max="7171" width="9.140625" style="38" bestFit="1" customWidth="1"/>
    <col min="7172" max="7172" width="9.140625" style="38" customWidth="1"/>
    <col min="7173" max="7173" width="8.85546875" style="38" customWidth="1"/>
    <col min="7174" max="7175" width="10.7109375" style="38" customWidth="1"/>
    <col min="7176" max="7176" width="10" style="38" customWidth="1"/>
    <col min="7177" max="7177" width="10.42578125" style="38" customWidth="1"/>
    <col min="7178" max="7178" width="8.7109375" style="38" customWidth="1"/>
    <col min="7179" max="7179" width="0" style="38" hidden="1" customWidth="1"/>
    <col min="7180" max="7180" width="10.140625" style="38" bestFit="1" customWidth="1"/>
    <col min="7181" max="7181" width="10.140625" style="38" customWidth="1"/>
    <col min="7182" max="7182" width="0" style="38" hidden="1" customWidth="1"/>
    <col min="7183" max="7183" width="10" style="38" customWidth="1"/>
    <col min="7184" max="7184" width="12.85546875" style="38" customWidth="1"/>
    <col min="7185" max="7423" width="9.140625" style="38"/>
    <col min="7424" max="7424" width="4.140625" style="38" customWidth="1"/>
    <col min="7425" max="7425" width="25.5703125" style="38" customWidth="1"/>
    <col min="7426" max="7426" width="0" style="38" hidden="1" customWidth="1"/>
    <col min="7427" max="7427" width="9.140625" style="38" bestFit="1" customWidth="1"/>
    <col min="7428" max="7428" width="9.140625" style="38" customWidth="1"/>
    <col min="7429" max="7429" width="8.85546875" style="38" customWidth="1"/>
    <col min="7430" max="7431" width="10.7109375" style="38" customWidth="1"/>
    <col min="7432" max="7432" width="10" style="38" customWidth="1"/>
    <col min="7433" max="7433" width="10.42578125" style="38" customWidth="1"/>
    <col min="7434" max="7434" width="8.7109375" style="38" customWidth="1"/>
    <col min="7435" max="7435" width="0" style="38" hidden="1" customWidth="1"/>
    <col min="7436" max="7436" width="10.140625" style="38" bestFit="1" customWidth="1"/>
    <col min="7437" max="7437" width="10.140625" style="38" customWidth="1"/>
    <col min="7438" max="7438" width="0" style="38" hidden="1" customWidth="1"/>
    <col min="7439" max="7439" width="10" style="38" customWidth="1"/>
    <col min="7440" max="7440" width="12.85546875" style="38" customWidth="1"/>
    <col min="7441" max="7679" width="9.140625" style="38"/>
    <col min="7680" max="7680" width="4.140625" style="38" customWidth="1"/>
    <col min="7681" max="7681" width="25.5703125" style="38" customWidth="1"/>
    <col min="7682" max="7682" width="0" style="38" hidden="1" customWidth="1"/>
    <col min="7683" max="7683" width="9.140625" style="38" bestFit="1" customWidth="1"/>
    <col min="7684" max="7684" width="9.140625" style="38" customWidth="1"/>
    <col min="7685" max="7685" width="8.85546875" style="38" customWidth="1"/>
    <col min="7686" max="7687" width="10.7109375" style="38" customWidth="1"/>
    <col min="7688" max="7688" width="10" style="38" customWidth="1"/>
    <col min="7689" max="7689" width="10.42578125" style="38" customWidth="1"/>
    <col min="7690" max="7690" width="8.7109375" style="38" customWidth="1"/>
    <col min="7691" max="7691" width="0" style="38" hidden="1" customWidth="1"/>
    <col min="7692" max="7692" width="10.140625" style="38" bestFit="1" customWidth="1"/>
    <col min="7693" max="7693" width="10.140625" style="38" customWidth="1"/>
    <col min="7694" max="7694" width="0" style="38" hidden="1" customWidth="1"/>
    <col min="7695" max="7695" width="10" style="38" customWidth="1"/>
    <col min="7696" max="7696" width="12.85546875" style="38" customWidth="1"/>
    <col min="7697" max="7935" width="9.140625" style="38"/>
    <col min="7936" max="7936" width="4.140625" style="38" customWidth="1"/>
    <col min="7937" max="7937" width="25.5703125" style="38" customWidth="1"/>
    <col min="7938" max="7938" width="0" style="38" hidden="1" customWidth="1"/>
    <col min="7939" max="7939" width="9.140625" style="38" bestFit="1" customWidth="1"/>
    <col min="7940" max="7940" width="9.140625" style="38" customWidth="1"/>
    <col min="7941" max="7941" width="8.85546875" style="38" customWidth="1"/>
    <col min="7942" max="7943" width="10.7109375" style="38" customWidth="1"/>
    <col min="7944" max="7944" width="10" style="38" customWidth="1"/>
    <col min="7945" max="7945" width="10.42578125" style="38" customWidth="1"/>
    <col min="7946" max="7946" width="8.7109375" style="38" customWidth="1"/>
    <col min="7947" max="7947" width="0" style="38" hidden="1" customWidth="1"/>
    <col min="7948" max="7948" width="10.140625" style="38" bestFit="1" customWidth="1"/>
    <col min="7949" max="7949" width="10.140625" style="38" customWidth="1"/>
    <col min="7950" max="7950" width="0" style="38" hidden="1" customWidth="1"/>
    <col min="7951" max="7951" width="10" style="38" customWidth="1"/>
    <col min="7952" max="7952" width="12.85546875" style="38" customWidth="1"/>
    <col min="7953" max="8191" width="9.140625" style="38"/>
    <col min="8192" max="8192" width="4.140625" style="38" customWidth="1"/>
    <col min="8193" max="8193" width="25.5703125" style="38" customWidth="1"/>
    <col min="8194" max="8194" width="0" style="38" hidden="1" customWidth="1"/>
    <col min="8195" max="8195" width="9.140625" style="38" bestFit="1" customWidth="1"/>
    <col min="8196" max="8196" width="9.140625" style="38" customWidth="1"/>
    <col min="8197" max="8197" width="8.85546875" style="38" customWidth="1"/>
    <col min="8198" max="8199" width="10.7109375" style="38" customWidth="1"/>
    <col min="8200" max="8200" width="10" style="38" customWidth="1"/>
    <col min="8201" max="8201" width="10.42578125" style="38" customWidth="1"/>
    <col min="8202" max="8202" width="8.7109375" style="38" customWidth="1"/>
    <col min="8203" max="8203" width="0" style="38" hidden="1" customWidth="1"/>
    <col min="8204" max="8204" width="10.140625" style="38" bestFit="1" customWidth="1"/>
    <col min="8205" max="8205" width="10.140625" style="38" customWidth="1"/>
    <col min="8206" max="8206" width="0" style="38" hidden="1" customWidth="1"/>
    <col min="8207" max="8207" width="10" style="38" customWidth="1"/>
    <col min="8208" max="8208" width="12.85546875" style="38" customWidth="1"/>
    <col min="8209" max="8447" width="9.140625" style="38"/>
    <col min="8448" max="8448" width="4.140625" style="38" customWidth="1"/>
    <col min="8449" max="8449" width="25.5703125" style="38" customWidth="1"/>
    <col min="8450" max="8450" width="0" style="38" hidden="1" customWidth="1"/>
    <col min="8451" max="8451" width="9.140625" style="38" bestFit="1" customWidth="1"/>
    <col min="8452" max="8452" width="9.140625" style="38" customWidth="1"/>
    <col min="8453" max="8453" width="8.85546875" style="38" customWidth="1"/>
    <col min="8454" max="8455" width="10.7109375" style="38" customWidth="1"/>
    <col min="8456" max="8456" width="10" style="38" customWidth="1"/>
    <col min="8457" max="8457" width="10.42578125" style="38" customWidth="1"/>
    <col min="8458" max="8458" width="8.7109375" style="38" customWidth="1"/>
    <col min="8459" max="8459" width="0" style="38" hidden="1" customWidth="1"/>
    <col min="8460" max="8460" width="10.140625" style="38" bestFit="1" customWidth="1"/>
    <col min="8461" max="8461" width="10.140625" style="38" customWidth="1"/>
    <col min="8462" max="8462" width="0" style="38" hidden="1" customWidth="1"/>
    <col min="8463" max="8463" width="10" style="38" customWidth="1"/>
    <col min="8464" max="8464" width="12.85546875" style="38" customWidth="1"/>
    <col min="8465" max="8703" width="9.140625" style="38"/>
    <col min="8704" max="8704" width="4.140625" style="38" customWidth="1"/>
    <col min="8705" max="8705" width="25.5703125" style="38" customWidth="1"/>
    <col min="8706" max="8706" width="0" style="38" hidden="1" customWidth="1"/>
    <col min="8707" max="8707" width="9.140625" style="38" bestFit="1" customWidth="1"/>
    <col min="8708" max="8708" width="9.140625" style="38" customWidth="1"/>
    <col min="8709" max="8709" width="8.85546875" style="38" customWidth="1"/>
    <col min="8710" max="8711" width="10.7109375" style="38" customWidth="1"/>
    <col min="8712" max="8712" width="10" style="38" customWidth="1"/>
    <col min="8713" max="8713" width="10.42578125" style="38" customWidth="1"/>
    <col min="8714" max="8714" width="8.7109375" style="38" customWidth="1"/>
    <col min="8715" max="8715" width="0" style="38" hidden="1" customWidth="1"/>
    <col min="8716" max="8716" width="10.140625" style="38" bestFit="1" customWidth="1"/>
    <col min="8717" max="8717" width="10.140625" style="38" customWidth="1"/>
    <col min="8718" max="8718" width="0" style="38" hidden="1" customWidth="1"/>
    <col min="8719" max="8719" width="10" style="38" customWidth="1"/>
    <col min="8720" max="8720" width="12.85546875" style="38" customWidth="1"/>
    <col min="8721" max="8959" width="9.140625" style="38"/>
    <col min="8960" max="8960" width="4.140625" style="38" customWidth="1"/>
    <col min="8961" max="8961" width="25.5703125" style="38" customWidth="1"/>
    <col min="8962" max="8962" width="0" style="38" hidden="1" customWidth="1"/>
    <col min="8963" max="8963" width="9.140625" style="38" bestFit="1" customWidth="1"/>
    <col min="8964" max="8964" width="9.140625" style="38" customWidth="1"/>
    <col min="8965" max="8965" width="8.85546875" style="38" customWidth="1"/>
    <col min="8966" max="8967" width="10.7109375" style="38" customWidth="1"/>
    <col min="8968" max="8968" width="10" style="38" customWidth="1"/>
    <col min="8969" max="8969" width="10.42578125" style="38" customWidth="1"/>
    <col min="8970" max="8970" width="8.7109375" style="38" customWidth="1"/>
    <col min="8971" max="8971" width="0" style="38" hidden="1" customWidth="1"/>
    <col min="8972" max="8972" width="10.140625" style="38" bestFit="1" customWidth="1"/>
    <col min="8973" max="8973" width="10.140625" style="38" customWidth="1"/>
    <col min="8974" max="8974" width="0" style="38" hidden="1" customWidth="1"/>
    <col min="8975" max="8975" width="10" style="38" customWidth="1"/>
    <col min="8976" max="8976" width="12.85546875" style="38" customWidth="1"/>
    <col min="8977" max="9215" width="9.140625" style="38"/>
    <col min="9216" max="9216" width="4.140625" style="38" customWidth="1"/>
    <col min="9217" max="9217" width="25.5703125" style="38" customWidth="1"/>
    <col min="9218" max="9218" width="0" style="38" hidden="1" customWidth="1"/>
    <col min="9219" max="9219" width="9.140625" style="38" bestFit="1" customWidth="1"/>
    <col min="9220" max="9220" width="9.140625" style="38" customWidth="1"/>
    <col min="9221" max="9221" width="8.85546875" style="38" customWidth="1"/>
    <col min="9222" max="9223" width="10.7109375" style="38" customWidth="1"/>
    <col min="9224" max="9224" width="10" style="38" customWidth="1"/>
    <col min="9225" max="9225" width="10.42578125" style="38" customWidth="1"/>
    <col min="9226" max="9226" width="8.7109375" style="38" customWidth="1"/>
    <col min="9227" max="9227" width="0" style="38" hidden="1" customWidth="1"/>
    <col min="9228" max="9228" width="10.140625" style="38" bestFit="1" customWidth="1"/>
    <col min="9229" max="9229" width="10.140625" style="38" customWidth="1"/>
    <col min="9230" max="9230" width="0" style="38" hidden="1" customWidth="1"/>
    <col min="9231" max="9231" width="10" style="38" customWidth="1"/>
    <col min="9232" max="9232" width="12.85546875" style="38" customWidth="1"/>
    <col min="9233" max="9471" width="9.140625" style="38"/>
    <col min="9472" max="9472" width="4.140625" style="38" customWidth="1"/>
    <col min="9473" max="9473" width="25.5703125" style="38" customWidth="1"/>
    <col min="9474" max="9474" width="0" style="38" hidden="1" customWidth="1"/>
    <col min="9475" max="9475" width="9.140625" style="38" bestFit="1" customWidth="1"/>
    <col min="9476" max="9476" width="9.140625" style="38" customWidth="1"/>
    <col min="9477" max="9477" width="8.85546875" style="38" customWidth="1"/>
    <col min="9478" max="9479" width="10.7109375" style="38" customWidth="1"/>
    <col min="9480" max="9480" width="10" style="38" customWidth="1"/>
    <col min="9481" max="9481" width="10.42578125" style="38" customWidth="1"/>
    <col min="9482" max="9482" width="8.7109375" style="38" customWidth="1"/>
    <col min="9483" max="9483" width="0" style="38" hidden="1" customWidth="1"/>
    <col min="9484" max="9484" width="10.140625" style="38" bestFit="1" customWidth="1"/>
    <col min="9485" max="9485" width="10.140625" style="38" customWidth="1"/>
    <col min="9486" max="9486" width="0" style="38" hidden="1" customWidth="1"/>
    <col min="9487" max="9487" width="10" style="38" customWidth="1"/>
    <col min="9488" max="9488" width="12.85546875" style="38" customWidth="1"/>
    <col min="9489" max="9727" width="9.140625" style="38"/>
    <col min="9728" max="9728" width="4.140625" style="38" customWidth="1"/>
    <col min="9729" max="9729" width="25.5703125" style="38" customWidth="1"/>
    <col min="9730" max="9730" width="0" style="38" hidden="1" customWidth="1"/>
    <col min="9731" max="9731" width="9.140625" style="38" bestFit="1" customWidth="1"/>
    <col min="9732" max="9732" width="9.140625" style="38" customWidth="1"/>
    <col min="9733" max="9733" width="8.85546875" style="38" customWidth="1"/>
    <col min="9734" max="9735" width="10.7109375" style="38" customWidth="1"/>
    <col min="9736" max="9736" width="10" style="38" customWidth="1"/>
    <col min="9737" max="9737" width="10.42578125" style="38" customWidth="1"/>
    <col min="9738" max="9738" width="8.7109375" style="38" customWidth="1"/>
    <col min="9739" max="9739" width="0" style="38" hidden="1" customWidth="1"/>
    <col min="9740" max="9740" width="10.140625" style="38" bestFit="1" customWidth="1"/>
    <col min="9741" max="9741" width="10.140625" style="38" customWidth="1"/>
    <col min="9742" max="9742" width="0" style="38" hidden="1" customWidth="1"/>
    <col min="9743" max="9743" width="10" style="38" customWidth="1"/>
    <col min="9744" max="9744" width="12.85546875" style="38" customWidth="1"/>
    <col min="9745" max="9983" width="9.140625" style="38"/>
    <col min="9984" max="9984" width="4.140625" style="38" customWidth="1"/>
    <col min="9985" max="9985" width="25.5703125" style="38" customWidth="1"/>
    <col min="9986" max="9986" width="0" style="38" hidden="1" customWidth="1"/>
    <col min="9987" max="9987" width="9.140625" style="38" bestFit="1" customWidth="1"/>
    <col min="9988" max="9988" width="9.140625" style="38" customWidth="1"/>
    <col min="9989" max="9989" width="8.85546875" style="38" customWidth="1"/>
    <col min="9990" max="9991" width="10.7109375" style="38" customWidth="1"/>
    <col min="9992" max="9992" width="10" style="38" customWidth="1"/>
    <col min="9993" max="9993" width="10.42578125" style="38" customWidth="1"/>
    <col min="9994" max="9994" width="8.7109375" style="38" customWidth="1"/>
    <col min="9995" max="9995" width="0" style="38" hidden="1" customWidth="1"/>
    <col min="9996" max="9996" width="10.140625" style="38" bestFit="1" customWidth="1"/>
    <col min="9997" max="9997" width="10.140625" style="38" customWidth="1"/>
    <col min="9998" max="9998" width="0" style="38" hidden="1" customWidth="1"/>
    <col min="9999" max="9999" width="10" style="38" customWidth="1"/>
    <col min="10000" max="10000" width="12.85546875" style="38" customWidth="1"/>
    <col min="10001" max="10239" width="9.140625" style="38"/>
    <col min="10240" max="10240" width="4.140625" style="38" customWidth="1"/>
    <col min="10241" max="10241" width="25.5703125" style="38" customWidth="1"/>
    <col min="10242" max="10242" width="0" style="38" hidden="1" customWidth="1"/>
    <col min="10243" max="10243" width="9.140625" style="38" bestFit="1" customWidth="1"/>
    <col min="10244" max="10244" width="9.140625" style="38" customWidth="1"/>
    <col min="10245" max="10245" width="8.85546875" style="38" customWidth="1"/>
    <col min="10246" max="10247" width="10.7109375" style="38" customWidth="1"/>
    <col min="10248" max="10248" width="10" style="38" customWidth="1"/>
    <col min="10249" max="10249" width="10.42578125" style="38" customWidth="1"/>
    <col min="10250" max="10250" width="8.7109375" style="38" customWidth="1"/>
    <col min="10251" max="10251" width="0" style="38" hidden="1" customWidth="1"/>
    <col min="10252" max="10252" width="10.140625" style="38" bestFit="1" customWidth="1"/>
    <col min="10253" max="10253" width="10.140625" style="38" customWidth="1"/>
    <col min="10254" max="10254" width="0" style="38" hidden="1" customWidth="1"/>
    <col min="10255" max="10255" width="10" style="38" customWidth="1"/>
    <col min="10256" max="10256" width="12.85546875" style="38" customWidth="1"/>
    <col min="10257" max="10495" width="9.140625" style="38"/>
    <col min="10496" max="10496" width="4.140625" style="38" customWidth="1"/>
    <col min="10497" max="10497" width="25.5703125" style="38" customWidth="1"/>
    <col min="10498" max="10498" width="0" style="38" hidden="1" customWidth="1"/>
    <col min="10499" max="10499" width="9.140625" style="38" bestFit="1" customWidth="1"/>
    <col min="10500" max="10500" width="9.140625" style="38" customWidth="1"/>
    <col min="10501" max="10501" width="8.85546875" style="38" customWidth="1"/>
    <col min="10502" max="10503" width="10.7109375" style="38" customWidth="1"/>
    <col min="10504" max="10504" width="10" style="38" customWidth="1"/>
    <col min="10505" max="10505" width="10.42578125" style="38" customWidth="1"/>
    <col min="10506" max="10506" width="8.7109375" style="38" customWidth="1"/>
    <col min="10507" max="10507" width="0" style="38" hidden="1" customWidth="1"/>
    <col min="10508" max="10508" width="10.140625" style="38" bestFit="1" customWidth="1"/>
    <col min="10509" max="10509" width="10.140625" style="38" customWidth="1"/>
    <col min="10510" max="10510" width="0" style="38" hidden="1" customWidth="1"/>
    <col min="10511" max="10511" width="10" style="38" customWidth="1"/>
    <col min="10512" max="10512" width="12.85546875" style="38" customWidth="1"/>
    <col min="10513" max="10751" width="9.140625" style="38"/>
    <col min="10752" max="10752" width="4.140625" style="38" customWidth="1"/>
    <col min="10753" max="10753" width="25.5703125" style="38" customWidth="1"/>
    <col min="10754" max="10754" width="0" style="38" hidden="1" customWidth="1"/>
    <col min="10755" max="10755" width="9.140625" style="38" bestFit="1" customWidth="1"/>
    <col min="10756" max="10756" width="9.140625" style="38" customWidth="1"/>
    <col min="10757" max="10757" width="8.85546875" style="38" customWidth="1"/>
    <col min="10758" max="10759" width="10.7109375" style="38" customWidth="1"/>
    <col min="10760" max="10760" width="10" style="38" customWidth="1"/>
    <col min="10761" max="10761" width="10.42578125" style="38" customWidth="1"/>
    <col min="10762" max="10762" width="8.7109375" style="38" customWidth="1"/>
    <col min="10763" max="10763" width="0" style="38" hidden="1" customWidth="1"/>
    <col min="10764" max="10764" width="10.140625" style="38" bestFit="1" customWidth="1"/>
    <col min="10765" max="10765" width="10.140625" style="38" customWidth="1"/>
    <col min="10766" max="10766" width="0" style="38" hidden="1" customWidth="1"/>
    <col min="10767" max="10767" width="10" style="38" customWidth="1"/>
    <col min="10768" max="10768" width="12.85546875" style="38" customWidth="1"/>
    <col min="10769" max="11007" width="9.140625" style="38"/>
    <col min="11008" max="11008" width="4.140625" style="38" customWidth="1"/>
    <col min="11009" max="11009" width="25.5703125" style="38" customWidth="1"/>
    <col min="11010" max="11010" width="0" style="38" hidden="1" customWidth="1"/>
    <col min="11011" max="11011" width="9.140625" style="38" bestFit="1" customWidth="1"/>
    <col min="11012" max="11012" width="9.140625" style="38" customWidth="1"/>
    <col min="11013" max="11013" width="8.85546875" style="38" customWidth="1"/>
    <col min="11014" max="11015" width="10.7109375" style="38" customWidth="1"/>
    <col min="11016" max="11016" width="10" style="38" customWidth="1"/>
    <col min="11017" max="11017" width="10.42578125" style="38" customWidth="1"/>
    <col min="11018" max="11018" width="8.7109375" style="38" customWidth="1"/>
    <col min="11019" max="11019" width="0" style="38" hidden="1" customWidth="1"/>
    <col min="11020" max="11020" width="10.140625" style="38" bestFit="1" customWidth="1"/>
    <col min="11021" max="11021" width="10.140625" style="38" customWidth="1"/>
    <col min="11022" max="11022" width="0" style="38" hidden="1" customWidth="1"/>
    <col min="11023" max="11023" width="10" style="38" customWidth="1"/>
    <col min="11024" max="11024" width="12.85546875" style="38" customWidth="1"/>
    <col min="11025" max="11263" width="9.140625" style="38"/>
    <col min="11264" max="11264" width="4.140625" style="38" customWidth="1"/>
    <col min="11265" max="11265" width="25.5703125" style="38" customWidth="1"/>
    <col min="11266" max="11266" width="0" style="38" hidden="1" customWidth="1"/>
    <col min="11267" max="11267" width="9.140625" style="38" bestFit="1" customWidth="1"/>
    <col min="11268" max="11268" width="9.140625" style="38" customWidth="1"/>
    <col min="11269" max="11269" width="8.85546875" style="38" customWidth="1"/>
    <col min="11270" max="11271" width="10.7109375" style="38" customWidth="1"/>
    <col min="11272" max="11272" width="10" style="38" customWidth="1"/>
    <col min="11273" max="11273" width="10.42578125" style="38" customWidth="1"/>
    <col min="11274" max="11274" width="8.7109375" style="38" customWidth="1"/>
    <col min="11275" max="11275" width="0" style="38" hidden="1" customWidth="1"/>
    <col min="11276" max="11276" width="10.140625" style="38" bestFit="1" customWidth="1"/>
    <col min="11277" max="11277" width="10.140625" style="38" customWidth="1"/>
    <col min="11278" max="11278" width="0" style="38" hidden="1" customWidth="1"/>
    <col min="11279" max="11279" width="10" style="38" customWidth="1"/>
    <col min="11280" max="11280" width="12.85546875" style="38" customWidth="1"/>
    <col min="11281" max="11519" width="9.140625" style="38"/>
    <col min="11520" max="11520" width="4.140625" style="38" customWidth="1"/>
    <col min="11521" max="11521" width="25.5703125" style="38" customWidth="1"/>
    <col min="11522" max="11522" width="0" style="38" hidden="1" customWidth="1"/>
    <col min="11523" max="11523" width="9.140625" style="38" bestFit="1" customWidth="1"/>
    <col min="11524" max="11524" width="9.140625" style="38" customWidth="1"/>
    <col min="11525" max="11525" width="8.85546875" style="38" customWidth="1"/>
    <col min="11526" max="11527" width="10.7109375" style="38" customWidth="1"/>
    <col min="11528" max="11528" width="10" style="38" customWidth="1"/>
    <col min="11529" max="11529" width="10.42578125" style="38" customWidth="1"/>
    <col min="11530" max="11530" width="8.7109375" style="38" customWidth="1"/>
    <col min="11531" max="11531" width="0" style="38" hidden="1" customWidth="1"/>
    <col min="11532" max="11532" width="10.140625" style="38" bestFit="1" customWidth="1"/>
    <col min="11533" max="11533" width="10.140625" style="38" customWidth="1"/>
    <col min="11534" max="11534" width="0" style="38" hidden="1" customWidth="1"/>
    <col min="11535" max="11535" width="10" style="38" customWidth="1"/>
    <col min="11536" max="11536" width="12.85546875" style="38" customWidth="1"/>
    <col min="11537" max="11775" width="9.140625" style="38"/>
    <col min="11776" max="11776" width="4.140625" style="38" customWidth="1"/>
    <col min="11777" max="11777" width="25.5703125" style="38" customWidth="1"/>
    <col min="11778" max="11778" width="0" style="38" hidden="1" customWidth="1"/>
    <col min="11779" max="11779" width="9.140625" style="38" bestFit="1" customWidth="1"/>
    <col min="11780" max="11780" width="9.140625" style="38" customWidth="1"/>
    <col min="11781" max="11781" width="8.85546875" style="38" customWidth="1"/>
    <col min="11782" max="11783" width="10.7109375" style="38" customWidth="1"/>
    <col min="11784" max="11784" width="10" style="38" customWidth="1"/>
    <col min="11785" max="11785" width="10.42578125" style="38" customWidth="1"/>
    <col min="11786" max="11786" width="8.7109375" style="38" customWidth="1"/>
    <col min="11787" max="11787" width="0" style="38" hidden="1" customWidth="1"/>
    <col min="11788" max="11788" width="10.140625" style="38" bestFit="1" customWidth="1"/>
    <col min="11789" max="11789" width="10.140625" style="38" customWidth="1"/>
    <col min="11790" max="11790" width="0" style="38" hidden="1" customWidth="1"/>
    <col min="11791" max="11791" width="10" style="38" customWidth="1"/>
    <col min="11792" max="11792" width="12.85546875" style="38" customWidth="1"/>
    <col min="11793" max="12031" width="9.140625" style="38"/>
    <col min="12032" max="12032" width="4.140625" style="38" customWidth="1"/>
    <col min="12033" max="12033" width="25.5703125" style="38" customWidth="1"/>
    <col min="12034" max="12034" width="0" style="38" hidden="1" customWidth="1"/>
    <col min="12035" max="12035" width="9.140625" style="38" bestFit="1" customWidth="1"/>
    <col min="12036" max="12036" width="9.140625" style="38" customWidth="1"/>
    <col min="12037" max="12037" width="8.85546875" style="38" customWidth="1"/>
    <col min="12038" max="12039" width="10.7109375" style="38" customWidth="1"/>
    <col min="12040" max="12040" width="10" style="38" customWidth="1"/>
    <col min="12041" max="12041" width="10.42578125" style="38" customWidth="1"/>
    <col min="12042" max="12042" width="8.7109375" style="38" customWidth="1"/>
    <col min="12043" max="12043" width="0" style="38" hidden="1" customWidth="1"/>
    <col min="12044" max="12044" width="10.140625" style="38" bestFit="1" customWidth="1"/>
    <col min="12045" max="12045" width="10.140625" style="38" customWidth="1"/>
    <col min="12046" max="12046" width="0" style="38" hidden="1" customWidth="1"/>
    <col min="12047" max="12047" width="10" style="38" customWidth="1"/>
    <col min="12048" max="12048" width="12.85546875" style="38" customWidth="1"/>
    <col min="12049" max="12287" width="9.140625" style="38"/>
    <col min="12288" max="12288" width="4.140625" style="38" customWidth="1"/>
    <col min="12289" max="12289" width="25.5703125" style="38" customWidth="1"/>
    <col min="12290" max="12290" width="0" style="38" hidden="1" customWidth="1"/>
    <col min="12291" max="12291" width="9.140625" style="38" bestFit="1" customWidth="1"/>
    <col min="12292" max="12292" width="9.140625" style="38" customWidth="1"/>
    <col min="12293" max="12293" width="8.85546875" style="38" customWidth="1"/>
    <col min="12294" max="12295" width="10.7109375" style="38" customWidth="1"/>
    <col min="12296" max="12296" width="10" style="38" customWidth="1"/>
    <col min="12297" max="12297" width="10.42578125" style="38" customWidth="1"/>
    <col min="12298" max="12298" width="8.7109375" style="38" customWidth="1"/>
    <col min="12299" max="12299" width="0" style="38" hidden="1" customWidth="1"/>
    <col min="12300" max="12300" width="10.140625" style="38" bestFit="1" customWidth="1"/>
    <col min="12301" max="12301" width="10.140625" style="38" customWidth="1"/>
    <col min="12302" max="12302" width="0" style="38" hidden="1" customWidth="1"/>
    <col min="12303" max="12303" width="10" style="38" customWidth="1"/>
    <col min="12304" max="12304" width="12.85546875" style="38" customWidth="1"/>
    <col min="12305" max="12543" width="9.140625" style="38"/>
    <col min="12544" max="12544" width="4.140625" style="38" customWidth="1"/>
    <col min="12545" max="12545" width="25.5703125" style="38" customWidth="1"/>
    <col min="12546" max="12546" width="0" style="38" hidden="1" customWidth="1"/>
    <col min="12547" max="12547" width="9.140625" style="38" bestFit="1" customWidth="1"/>
    <col min="12548" max="12548" width="9.140625" style="38" customWidth="1"/>
    <col min="12549" max="12549" width="8.85546875" style="38" customWidth="1"/>
    <col min="12550" max="12551" width="10.7109375" style="38" customWidth="1"/>
    <col min="12552" max="12552" width="10" style="38" customWidth="1"/>
    <col min="12553" max="12553" width="10.42578125" style="38" customWidth="1"/>
    <col min="12554" max="12554" width="8.7109375" style="38" customWidth="1"/>
    <col min="12555" max="12555" width="0" style="38" hidden="1" customWidth="1"/>
    <col min="12556" max="12556" width="10.140625" style="38" bestFit="1" customWidth="1"/>
    <col min="12557" max="12557" width="10.140625" style="38" customWidth="1"/>
    <col min="12558" max="12558" width="0" style="38" hidden="1" customWidth="1"/>
    <col min="12559" max="12559" width="10" style="38" customWidth="1"/>
    <col min="12560" max="12560" width="12.85546875" style="38" customWidth="1"/>
    <col min="12561" max="12799" width="9.140625" style="38"/>
    <col min="12800" max="12800" width="4.140625" style="38" customWidth="1"/>
    <col min="12801" max="12801" width="25.5703125" style="38" customWidth="1"/>
    <col min="12802" max="12802" width="0" style="38" hidden="1" customWidth="1"/>
    <col min="12803" max="12803" width="9.140625" style="38" bestFit="1" customWidth="1"/>
    <col min="12804" max="12804" width="9.140625" style="38" customWidth="1"/>
    <col min="12805" max="12805" width="8.85546875" style="38" customWidth="1"/>
    <col min="12806" max="12807" width="10.7109375" style="38" customWidth="1"/>
    <col min="12808" max="12808" width="10" style="38" customWidth="1"/>
    <col min="12809" max="12809" width="10.42578125" style="38" customWidth="1"/>
    <col min="12810" max="12810" width="8.7109375" style="38" customWidth="1"/>
    <col min="12811" max="12811" width="0" style="38" hidden="1" customWidth="1"/>
    <col min="12812" max="12812" width="10.140625" style="38" bestFit="1" customWidth="1"/>
    <col min="12813" max="12813" width="10.140625" style="38" customWidth="1"/>
    <col min="12814" max="12814" width="0" style="38" hidden="1" customWidth="1"/>
    <col min="12815" max="12815" width="10" style="38" customWidth="1"/>
    <col min="12816" max="12816" width="12.85546875" style="38" customWidth="1"/>
    <col min="12817" max="13055" width="9.140625" style="38"/>
    <col min="13056" max="13056" width="4.140625" style="38" customWidth="1"/>
    <col min="13057" max="13057" width="25.5703125" style="38" customWidth="1"/>
    <col min="13058" max="13058" width="0" style="38" hidden="1" customWidth="1"/>
    <col min="13059" max="13059" width="9.140625" style="38" bestFit="1" customWidth="1"/>
    <col min="13060" max="13060" width="9.140625" style="38" customWidth="1"/>
    <col min="13061" max="13061" width="8.85546875" style="38" customWidth="1"/>
    <col min="13062" max="13063" width="10.7109375" style="38" customWidth="1"/>
    <col min="13064" max="13064" width="10" style="38" customWidth="1"/>
    <col min="13065" max="13065" width="10.42578125" style="38" customWidth="1"/>
    <col min="13066" max="13066" width="8.7109375" style="38" customWidth="1"/>
    <col min="13067" max="13067" width="0" style="38" hidden="1" customWidth="1"/>
    <col min="13068" max="13068" width="10.140625" style="38" bestFit="1" customWidth="1"/>
    <col min="13069" max="13069" width="10.140625" style="38" customWidth="1"/>
    <col min="13070" max="13070" width="0" style="38" hidden="1" customWidth="1"/>
    <col min="13071" max="13071" width="10" style="38" customWidth="1"/>
    <col min="13072" max="13072" width="12.85546875" style="38" customWidth="1"/>
    <col min="13073" max="13311" width="9.140625" style="38"/>
    <col min="13312" max="13312" width="4.140625" style="38" customWidth="1"/>
    <col min="13313" max="13313" width="25.5703125" style="38" customWidth="1"/>
    <col min="13314" max="13314" width="0" style="38" hidden="1" customWidth="1"/>
    <col min="13315" max="13315" width="9.140625" style="38" bestFit="1" customWidth="1"/>
    <col min="13316" max="13316" width="9.140625" style="38" customWidth="1"/>
    <col min="13317" max="13317" width="8.85546875" style="38" customWidth="1"/>
    <col min="13318" max="13319" width="10.7109375" style="38" customWidth="1"/>
    <col min="13320" max="13320" width="10" style="38" customWidth="1"/>
    <col min="13321" max="13321" width="10.42578125" style="38" customWidth="1"/>
    <col min="13322" max="13322" width="8.7109375" style="38" customWidth="1"/>
    <col min="13323" max="13323" width="0" style="38" hidden="1" customWidth="1"/>
    <col min="13324" max="13324" width="10.140625" style="38" bestFit="1" customWidth="1"/>
    <col min="13325" max="13325" width="10.140625" style="38" customWidth="1"/>
    <col min="13326" max="13326" width="0" style="38" hidden="1" customWidth="1"/>
    <col min="13327" max="13327" width="10" style="38" customWidth="1"/>
    <col min="13328" max="13328" width="12.85546875" style="38" customWidth="1"/>
    <col min="13329" max="13567" width="9.140625" style="38"/>
    <col min="13568" max="13568" width="4.140625" style="38" customWidth="1"/>
    <col min="13569" max="13569" width="25.5703125" style="38" customWidth="1"/>
    <col min="13570" max="13570" width="0" style="38" hidden="1" customWidth="1"/>
    <col min="13571" max="13571" width="9.140625" style="38" bestFit="1" customWidth="1"/>
    <col min="13572" max="13572" width="9.140625" style="38" customWidth="1"/>
    <col min="13573" max="13573" width="8.85546875" style="38" customWidth="1"/>
    <col min="13574" max="13575" width="10.7109375" style="38" customWidth="1"/>
    <col min="13576" max="13576" width="10" style="38" customWidth="1"/>
    <col min="13577" max="13577" width="10.42578125" style="38" customWidth="1"/>
    <col min="13578" max="13578" width="8.7109375" style="38" customWidth="1"/>
    <col min="13579" max="13579" width="0" style="38" hidden="1" customWidth="1"/>
    <col min="13580" max="13580" width="10.140625" style="38" bestFit="1" customWidth="1"/>
    <col min="13581" max="13581" width="10.140625" style="38" customWidth="1"/>
    <col min="13582" max="13582" width="0" style="38" hidden="1" customWidth="1"/>
    <col min="13583" max="13583" width="10" style="38" customWidth="1"/>
    <col min="13584" max="13584" width="12.85546875" style="38" customWidth="1"/>
    <col min="13585" max="13823" width="9.140625" style="38"/>
    <col min="13824" max="13824" width="4.140625" style="38" customWidth="1"/>
    <col min="13825" max="13825" width="25.5703125" style="38" customWidth="1"/>
    <col min="13826" max="13826" width="0" style="38" hidden="1" customWidth="1"/>
    <col min="13827" max="13827" width="9.140625" style="38" bestFit="1" customWidth="1"/>
    <col min="13828" max="13828" width="9.140625" style="38" customWidth="1"/>
    <col min="13829" max="13829" width="8.85546875" style="38" customWidth="1"/>
    <col min="13830" max="13831" width="10.7109375" style="38" customWidth="1"/>
    <col min="13832" max="13832" width="10" style="38" customWidth="1"/>
    <col min="13833" max="13833" width="10.42578125" style="38" customWidth="1"/>
    <col min="13834" max="13834" width="8.7109375" style="38" customWidth="1"/>
    <col min="13835" max="13835" width="0" style="38" hidden="1" customWidth="1"/>
    <col min="13836" max="13836" width="10.140625" style="38" bestFit="1" customWidth="1"/>
    <col min="13837" max="13837" width="10.140625" style="38" customWidth="1"/>
    <col min="13838" max="13838" width="0" style="38" hidden="1" customWidth="1"/>
    <col min="13839" max="13839" width="10" style="38" customWidth="1"/>
    <col min="13840" max="13840" width="12.85546875" style="38" customWidth="1"/>
    <col min="13841" max="14079" width="9.140625" style="38"/>
    <col min="14080" max="14080" width="4.140625" style="38" customWidth="1"/>
    <col min="14081" max="14081" width="25.5703125" style="38" customWidth="1"/>
    <col min="14082" max="14082" width="0" style="38" hidden="1" customWidth="1"/>
    <col min="14083" max="14083" width="9.140625" style="38" bestFit="1" customWidth="1"/>
    <col min="14084" max="14084" width="9.140625" style="38" customWidth="1"/>
    <col min="14085" max="14085" width="8.85546875" style="38" customWidth="1"/>
    <col min="14086" max="14087" width="10.7109375" style="38" customWidth="1"/>
    <col min="14088" max="14088" width="10" style="38" customWidth="1"/>
    <col min="14089" max="14089" width="10.42578125" style="38" customWidth="1"/>
    <col min="14090" max="14090" width="8.7109375" style="38" customWidth="1"/>
    <col min="14091" max="14091" width="0" style="38" hidden="1" customWidth="1"/>
    <col min="14092" max="14092" width="10.140625" style="38" bestFit="1" customWidth="1"/>
    <col min="14093" max="14093" width="10.140625" style="38" customWidth="1"/>
    <col min="14094" max="14094" width="0" style="38" hidden="1" customWidth="1"/>
    <col min="14095" max="14095" width="10" style="38" customWidth="1"/>
    <col min="14096" max="14096" width="12.85546875" style="38" customWidth="1"/>
    <col min="14097" max="14335" width="9.140625" style="38"/>
    <col min="14336" max="14336" width="4.140625" style="38" customWidth="1"/>
    <col min="14337" max="14337" width="25.5703125" style="38" customWidth="1"/>
    <col min="14338" max="14338" width="0" style="38" hidden="1" customWidth="1"/>
    <col min="14339" max="14339" width="9.140625" style="38" bestFit="1" customWidth="1"/>
    <col min="14340" max="14340" width="9.140625" style="38" customWidth="1"/>
    <col min="14341" max="14341" width="8.85546875" style="38" customWidth="1"/>
    <col min="14342" max="14343" width="10.7109375" style="38" customWidth="1"/>
    <col min="14344" max="14344" width="10" style="38" customWidth="1"/>
    <col min="14345" max="14345" width="10.42578125" style="38" customWidth="1"/>
    <col min="14346" max="14346" width="8.7109375" style="38" customWidth="1"/>
    <col min="14347" max="14347" width="0" style="38" hidden="1" customWidth="1"/>
    <col min="14348" max="14348" width="10.140625" style="38" bestFit="1" customWidth="1"/>
    <col min="14349" max="14349" width="10.140625" style="38" customWidth="1"/>
    <col min="14350" max="14350" width="0" style="38" hidden="1" customWidth="1"/>
    <col min="14351" max="14351" width="10" style="38" customWidth="1"/>
    <col min="14352" max="14352" width="12.85546875" style="38" customWidth="1"/>
    <col min="14353" max="14591" width="9.140625" style="38"/>
    <col min="14592" max="14592" width="4.140625" style="38" customWidth="1"/>
    <col min="14593" max="14593" width="25.5703125" style="38" customWidth="1"/>
    <col min="14594" max="14594" width="0" style="38" hidden="1" customWidth="1"/>
    <col min="14595" max="14595" width="9.140625" style="38" bestFit="1" customWidth="1"/>
    <col min="14596" max="14596" width="9.140625" style="38" customWidth="1"/>
    <col min="14597" max="14597" width="8.85546875" style="38" customWidth="1"/>
    <col min="14598" max="14599" width="10.7109375" style="38" customWidth="1"/>
    <col min="14600" max="14600" width="10" style="38" customWidth="1"/>
    <col min="14601" max="14601" width="10.42578125" style="38" customWidth="1"/>
    <col min="14602" max="14602" width="8.7109375" style="38" customWidth="1"/>
    <col min="14603" max="14603" width="0" style="38" hidden="1" customWidth="1"/>
    <col min="14604" max="14604" width="10.140625" style="38" bestFit="1" customWidth="1"/>
    <col min="14605" max="14605" width="10.140625" style="38" customWidth="1"/>
    <col min="14606" max="14606" width="0" style="38" hidden="1" customWidth="1"/>
    <col min="14607" max="14607" width="10" style="38" customWidth="1"/>
    <col min="14608" max="14608" width="12.85546875" style="38" customWidth="1"/>
    <col min="14609" max="14847" width="9.140625" style="38"/>
    <col min="14848" max="14848" width="4.140625" style="38" customWidth="1"/>
    <col min="14849" max="14849" width="25.5703125" style="38" customWidth="1"/>
    <col min="14850" max="14850" width="0" style="38" hidden="1" customWidth="1"/>
    <col min="14851" max="14851" width="9.140625" style="38" bestFit="1" customWidth="1"/>
    <col min="14852" max="14852" width="9.140625" style="38" customWidth="1"/>
    <col min="14853" max="14853" width="8.85546875" style="38" customWidth="1"/>
    <col min="14854" max="14855" width="10.7109375" style="38" customWidth="1"/>
    <col min="14856" max="14856" width="10" style="38" customWidth="1"/>
    <col min="14857" max="14857" width="10.42578125" style="38" customWidth="1"/>
    <col min="14858" max="14858" width="8.7109375" style="38" customWidth="1"/>
    <col min="14859" max="14859" width="0" style="38" hidden="1" customWidth="1"/>
    <col min="14860" max="14860" width="10.140625" style="38" bestFit="1" customWidth="1"/>
    <col min="14861" max="14861" width="10.140625" style="38" customWidth="1"/>
    <col min="14862" max="14862" width="0" style="38" hidden="1" customWidth="1"/>
    <col min="14863" max="14863" width="10" style="38" customWidth="1"/>
    <col min="14864" max="14864" width="12.85546875" style="38" customWidth="1"/>
    <col min="14865" max="15103" width="9.140625" style="38"/>
    <col min="15104" max="15104" width="4.140625" style="38" customWidth="1"/>
    <col min="15105" max="15105" width="25.5703125" style="38" customWidth="1"/>
    <col min="15106" max="15106" width="0" style="38" hidden="1" customWidth="1"/>
    <col min="15107" max="15107" width="9.140625" style="38" bestFit="1" customWidth="1"/>
    <col min="15108" max="15108" width="9.140625" style="38" customWidth="1"/>
    <col min="15109" max="15109" width="8.85546875" style="38" customWidth="1"/>
    <col min="15110" max="15111" width="10.7109375" style="38" customWidth="1"/>
    <col min="15112" max="15112" width="10" style="38" customWidth="1"/>
    <col min="15113" max="15113" width="10.42578125" style="38" customWidth="1"/>
    <col min="15114" max="15114" width="8.7109375" style="38" customWidth="1"/>
    <col min="15115" max="15115" width="0" style="38" hidden="1" customWidth="1"/>
    <col min="15116" max="15116" width="10.140625" style="38" bestFit="1" customWidth="1"/>
    <col min="15117" max="15117" width="10.140625" style="38" customWidth="1"/>
    <col min="15118" max="15118" width="0" style="38" hidden="1" customWidth="1"/>
    <col min="15119" max="15119" width="10" style="38" customWidth="1"/>
    <col min="15120" max="15120" width="12.85546875" style="38" customWidth="1"/>
    <col min="15121" max="15359" width="9.140625" style="38"/>
    <col min="15360" max="15360" width="4.140625" style="38" customWidth="1"/>
    <col min="15361" max="15361" width="25.5703125" style="38" customWidth="1"/>
    <col min="15362" max="15362" width="0" style="38" hidden="1" customWidth="1"/>
    <col min="15363" max="15363" width="9.140625" style="38" bestFit="1" customWidth="1"/>
    <col min="15364" max="15364" width="9.140625" style="38" customWidth="1"/>
    <col min="15365" max="15365" width="8.85546875" style="38" customWidth="1"/>
    <col min="15366" max="15367" width="10.7109375" style="38" customWidth="1"/>
    <col min="15368" max="15368" width="10" style="38" customWidth="1"/>
    <col min="15369" max="15369" width="10.42578125" style="38" customWidth="1"/>
    <col min="15370" max="15370" width="8.7109375" style="38" customWidth="1"/>
    <col min="15371" max="15371" width="0" style="38" hidden="1" customWidth="1"/>
    <col min="15372" max="15372" width="10.140625" style="38" bestFit="1" customWidth="1"/>
    <col min="15373" max="15373" width="10.140625" style="38" customWidth="1"/>
    <col min="15374" max="15374" width="0" style="38" hidden="1" customWidth="1"/>
    <col min="15375" max="15375" width="10" style="38" customWidth="1"/>
    <col min="15376" max="15376" width="12.85546875" style="38" customWidth="1"/>
    <col min="15377" max="15615" width="9.140625" style="38"/>
    <col min="15616" max="15616" width="4.140625" style="38" customWidth="1"/>
    <col min="15617" max="15617" width="25.5703125" style="38" customWidth="1"/>
    <col min="15618" max="15618" width="0" style="38" hidden="1" customWidth="1"/>
    <col min="15619" max="15619" width="9.140625" style="38" bestFit="1" customWidth="1"/>
    <col min="15620" max="15620" width="9.140625" style="38" customWidth="1"/>
    <col min="15621" max="15621" width="8.85546875" style="38" customWidth="1"/>
    <col min="15622" max="15623" width="10.7109375" style="38" customWidth="1"/>
    <col min="15624" max="15624" width="10" style="38" customWidth="1"/>
    <col min="15625" max="15625" width="10.42578125" style="38" customWidth="1"/>
    <col min="15626" max="15626" width="8.7109375" style="38" customWidth="1"/>
    <col min="15627" max="15627" width="0" style="38" hidden="1" customWidth="1"/>
    <col min="15628" max="15628" width="10.140625" style="38" bestFit="1" customWidth="1"/>
    <col min="15629" max="15629" width="10.140625" style="38" customWidth="1"/>
    <col min="15630" max="15630" width="0" style="38" hidden="1" customWidth="1"/>
    <col min="15631" max="15631" width="10" style="38" customWidth="1"/>
    <col min="15632" max="15632" width="12.85546875" style="38" customWidth="1"/>
    <col min="15633" max="15871" width="9.140625" style="38"/>
    <col min="15872" max="15872" width="4.140625" style="38" customWidth="1"/>
    <col min="15873" max="15873" width="25.5703125" style="38" customWidth="1"/>
    <col min="15874" max="15874" width="0" style="38" hidden="1" customWidth="1"/>
    <col min="15875" max="15875" width="9.140625" style="38" bestFit="1" customWidth="1"/>
    <col min="15876" max="15876" width="9.140625" style="38" customWidth="1"/>
    <col min="15877" max="15877" width="8.85546875" style="38" customWidth="1"/>
    <col min="15878" max="15879" width="10.7109375" style="38" customWidth="1"/>
    <col min="15880" max="15880" width="10" style="38" customWidth="1"/>
    <col min="15881" max="15881" width="10.42578125" style="38" customWidth="1"/>
    <col min="15882" max="15882" width="8.7109375" style="38" customWidth="1"/>
    <col min="15883" max="15883" width="0" style="38" hidden="1" customWidth="1"/>
    <col min="15884" max="15884" width="10.140625" style="38" bestFit="1" customWidth="1"/>
    <col min="15885" max="15885" width="10.140625" style="38" customWidth="1"/>
    <col min="15886" max="15886" width="0" style="38" hidden="1" customWidth="1"/>
    <col min="15887" max="15887" width="10" style="38" customWidth="1"/>
    <col min="15888" max="15888" width="12.85546875" style="38" customWidth="1"/>
    <col min="15889" max="16127" width="9.140625" style="38"/>
    <col min="16128" max="16128" width="4.140625" style="38" customWidth="1"/>
    <col min="16129" max="16129" width="25.5703125" style="38" customWidth="1"/>
    <col min="16130" max="16130" width="0" style="38" hidden="1" customWidth="1"/>
    <col min="16131" max="16131" width="9.140625" style="38" bestFit="1" customWidth="1"/>
    <col min="16132" max="16132" width="9.140625" style="38" customWidth="1"/>
    <col min="16133" max="16133" width="8.85546875" style="38" customWidth="1"/>
    <col min="16134" max="16135" width="10.7109375" style="38" customWidth="1"/>
    <col min="16136" max="16136" width="10" style="38" customWidth="1"/>
    <col min="16137" max="16137" width="10.42578125" style="38" customWidth="1"/>
    <col min="16138" max="16138" width="8.7109375" style="38" customWidth="1"/>
    <col min="16139" max="16139" width="0" style="38" hidden="1" customWidth="1"/>
    <col min="16140" max="16140" width="10.140625" style="38" bestFit="1" customWidth="1"/>
    <col min="16141" max="16141" width="10.140625" style="38" customWidth="1"/>
    <col min="16142" max="16142" width="0" style="38" hidden="1" customWidth="1"/>
    <col min="16143" max="16143" width="10" style="38" customWidth="1"/>
    <col min="16144" max="16144" width="12.85546875" style="38" customWidth="1"/>
    <col min="16145" max="16384" width="9.140625" style="38"/>
  </cols>
  <sheetData>
    <row r="1" spans="1:19" ht="20.25">
      <c r="A1" s="121" t="s">
        <v>140</v>
      </c>
      <c r="B1" s="164"/>
      <c r="C1" s="164"/>
      <c r="D1" s="164"/>
      <c r="E1" s="164"/>
      <c r="F1" s="164"/>
      <c r="H1" s="164"/>
      <c r="I1" s="164"/>
      <c r="J1" s="164"/>
      <c r="K1" s="164"/>
      <c r="L1" s="164"/>
      <c r="M1" s="164"/>
    </row>
    <row r="2" spans="1:19" ht="16.5" thickBot="1"/>
    <row r="3" spans="1:19" s="92" customFormat="1" ht="47.25">
      <c r="A3" s="233" t="s">
        <v>141</v>
      </c>
      <c r="B3" s="234" t="s">
        <v>145</v>
      </c>
      <c r="C3" s="234" t="s">
        <v>130</v>
      </c>
      <c r="D3" s="234" t="s">
        <v>329</v>
      </c>
      <c r="E3" s="234" t="s">
        <v>312</v>
      </c>
      <c r="F3" s="234" t="s">
        <v>132</v>
      </c>
      <c r="G3" s="234" t="s">
        <v>402</v>
      </c>
      <c r="H3" s="234" t="s">
        <v>131</v>
      </c>
      <c r="I3" s="234" t="s">
        <v>53</v>
      </c>
      <c r="J3" s="234" t="s">
        <v>142</v>
      </c>
      <c r="K3" s="234" t="s">
        <v>129</v>
      </c>
      <c r="L3" s="234" t="s">
        <v>143</v>
      </c>
      <c r="M3" s="235" t="s">
        <v>61</v>
      </c>
      <c r="P3" s="404"/>
    </row>
    <row r="4" spans="1:19" s="95" customFormat="1" ht="32.1" customHeight="1">
      <c r="A4" s="231" t="s">
        <v>216</v>
      </c>
      <c r="B4" s="93">
        <v>89350000</v>
      </c>
      <c r="C4" s="93"/>
      <c r="D4" s="93"/>
      <c r="E4" s="93"/>
      <c r="F4" s="93">
        <v>15000000</v>
      </c>
      <c r="G4" s="93"/>
      <c r="H4" s="93"/>
      <c r="I4" s="93"/>
      <c r="J4" s="93"/>
      <c r="K4" s="93"/>
      <c r="L4" s="93"/>
      <c r="M4" s="232">
        <v>104350000</v>
      </c>
      <c r="N4" s="95" t="s">
        <v>836</v>
      </c>
      <c r="O4" s="220">
        <f>'תקציב הנדסה 2026'!O54</f>
        <v>104350000</v>
      </c>
      <c r="P4" s="404">
        <f>M4-O4</f>
        <v>0</v>
      </c>
      <c r="Q4" s="164"/>
      <c r="R4" s="92"/>
      <c r="S4" s="92"/>
    </row>
    <row r="5" spans="1:19" s="95" customFormat="1" ht="32.1" customHeight="1">
      <c r="A5" s="231" t="s">
        <v>144</v>
      </c>
      <c r="B5" s="93">
        <v>55189696</v>
      </c>
      <c r="C5" s="93">
        <v>2851527.3</v>
      </c>
      <c r="D5" s="93"/>
      <c r="E5" s="93"/>
      <c r="F5" s="93">
        <v>12000000</v>
      </c>
      <c r="G5" s="93"/>
      <c r="H5" s="93"/>
      <c r="I5" s="93"/>
      <c r="J5" s="93"/>
      <c r="K5" s="93"/>
      <c r="L5" s="93"/>
      <c r="M5" s="232">
        <v>70041223.299999997</v>
      </c>
      <c r="N5" s="95" t="s">
        <v>836</v>
      </c>
      <c r="O5" s="220">
        <f>' ריכוז אגפים'!O9</f>
        <v>70041223.299999997</v>
      </c>
      <c r="P5" s="404">
        <f t="shared" ref="P5:P14" si="0">M5-O5</f>
        <v>0</v>
      </c>
      <c r="Q5" s="220"/>
      <c r="R5" s="92"/>
      <c r="S5" s="92"/>
    </row>
    <row r="6" spans="1:19" s="95" customFormat="1" ht="32.1" customHeight="1">
      <c r="A6" s="231" t="s">
        <v>342</v>
      </c>
      <c r="B6" s="93"/>
      <c r="C6" s="93"/>
      <c r="D6" s="93"/>
      <c r="E6" s="93"/>
      <c r="F6" s="93"/>
      <c r="G6" s="93"/>
      <c r="H6" s="93"/>
      <c r="I6" s="93"/>
      <c r="J6" s="93">
        <v>2090456</v>
      </c>
      <c r="K6" s="93"/>
      <c r="L6" s="93">
        <v>18000000</v>
      </c>
      <c r="M6" s="232">
        <v>20090456</v>
      </c>
      <c r="N6" s="95" t="s">
        <v>836</v>
      </c>
      <c r="O6" s="220">
        <f>' ריכוז אגפים'!O10</f>
        <v>20090456</v>
      </c>
      <c r="P6" s="404">
        <f t="shared" si="0"/>
        <v>0</v>
      </c>
      <c r="Q6" s="220"/>
      <c r="R6" s="92"/>
      <c r="S6" s="92"/>
    </row>
    <row r="7" spans="1:19" s="95" customFormat="1" ht="32.1" customHeight="1">
      <c r="A7" s="231" t="s">
        <v>431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232">
        <v>0</v>
      </c>
      <c r="N7" s="95" t="s">
        <v>836</v>
      </c>
      <c r="O7" s="220">
        <f>' ריכוז אגפים'!O11</f>
        <v>0</v>
      </c>
      <c r="P7" s="404">
        <f t="shared" si="0"/>
        <v>0</v>
      </c>
      <c r="Q7" s="92"/>
      <c r="R7" s="92"/>
      <c r="S7" s="92"/>
    </row>
    <row r="8" spans="1:19" s="95" customFormat="1" ht="32.1" customHeight="1">
      <c r="A8" s="231" t="s">
        <v>483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232">
        <v>0</v>
      </c>
      <c r="N8" s="95" t="s">
        <v>836</v>
      </c>
      <c r="O8" s="220">
        <f>' ריכוז אגפים'!O12</f>
        <v>0</v>
      </c>
      <c r="P8" s="404">
        <f t="shared" si="0"/>
        <v>0</v>
      </c>
      <c r="Q8" s="92"/>
      <c r="R8" s="92"/>
      <c r="S8" s="92"/>
    </row>
    <row r="9" spans="1:19" s="95" customFormat="1" ht="32.1" customHeight="1">
      <c r="A9" s="231" t="s">
        <v>491</v>
      </c>
      <c r="B9" s="93"/>
      <c r="C9" s="93"/>
      <c r="D9" s="93"/>
      <c r="E9" s="93"/>
      <c r="F9" s="93">
        <v>119751</v>
      </c>
      <c r="G9" s="93"/>
      <c r="H9" s="93"/>
      <c r="I9" s="93"/>
      <c r="J9" s="93"/>
      <c r="K9" s="93"/>
      <c r="L9" s="93"/>
      <c r="M9" s="232">
        <v>119751</v>
      </c>
      <c r="N9" s="95" t="s">
        <v>836</v>
      </c>
      <c r="O9" s="220">
        <f>' ריכוז אגפים'!O13</f>
        <v>119751</v>
      </c>
      <c r="P9" s="404">
        <f t="shared" si="0"/>
        <v>0</v>
      </c>
      <c r="Q9" s="92"/>
      <c r="R9" s="92"/>
      <c r="S9" s="92"/>
    </row>
    <row r="10" spans="1:19" s="95" customFormat="1" ht="32.1" customHeight="1">
      <c r="A10" s="231" t="s">
        <v>445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232">
        <v>0</v>
      </c>
      <c r="N10" s="95" t="s">
        <v>836</v>
      </c>
      <c r="O10" s="220">
        <f>' ריכוז אגפים'!O14</f>
        <v>0</v>
      </c>
      <c r="P10" s="404">
        <f t="shared" si="0"/>
        <v>0</v>
      </c>
      <c r="Q10" s="92"/>
      <c r="R10" s="92"/>
      <c r="S10" s="92"/>
    </row>
    <row r="11" spans="1:19" s="95" customFormat="1" ht="32.1" customHeight="1">
      <c r="A11" s="231" t="s">
        <v>205</v>
      </c>
      <c r="B11" s="93"/>
      <c r="C11" s="93"/>
      <c r="D11" s="93"/>
      <c r="E11" s="93"/>
      <c r="F11" s="93">
        <v>1000000</v>
      </c>
      <c r="G11" s="93"/>
      <c r="H11" s="93"/>
      <c r="I11" s="93"/>
      <c r="J11" s="93"/>
      <c r="K11" s="93"/>
      <c r="L11" s="93"/>
      <c r="M11" s="232">
        <v>1000000</v>
      </c>
      <c r="N11" s="95" t="s">
        <v>836</v>
      </c>
      <c r="O11" s="220">
        <f>' ריכוז אגפים'!O15</f>
        <v>1000000</v>
      </c>
      <c r="P11" s="404">
        <f t="shared" si="0"/>
        <v>0</v>
      </c>
      <c r="Q11" s="92"/>
      <c r="R11" s="92"/>
      <c r="S11" s="92"/>
    </row>
    <row r="12" spans="1:19" s="95" customFormat="1" ht="32.1" customHeight="1">
      <c r="A12" s="231" t="s">
        <v>206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232">
        <v>0</v>
      </c>
      <c r="N12" s="95" t="s">
        <v>836</v>
      </c>
      <c r="O12" s="220">
        <f>' ריכוז אגפים'!O16</f>
        <v>0</v>
      </c>
      <c r="P12" s="404">
        <f t="shared" si="0"/>
        <v>0</v>
      </c>
      <c r="Q12" s="92"/>
      <c r="R12" s="92"/>
      <c r="S12" s="92"/>
    </row>
    <row r="13" spans="1:19" s="95" customFormat="1" ht="32.1" customHeight="1">
      <c r="A13" s="231" t="s">
        <v>152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32">
        <v>0</v>
      </c>
      <c r="N13" s="95" t="s">
        <v>836</v>
      </c>
      <c r="O13" s="220">
        <f>' ריכוז אגפים'!O17</f>
        <v>0</v>
      </c>
      <c r="P13" s="404">
        <f t="shared" si="0"/>
        <v>0</v>
      </c>
      <c r="Q13" s="92"/>
      <c r="R13" s="92"/>
      <c r="S13" s="92"/>
    </row>
    <row r="14" spans="1:19" s="95" customFormat="1" ht="32.1" customHeight="1" thickBot="1">
      <c r="A14" s="236" t="s">
        <v>61</v>
      </c>
      <c r="B14" s="237">
        <v>144539696</v>
      </c>
      <c r="C14" s="237">
        <v>2851527.3</v>
      </c>
      <c r="D14" s="237">
        <v>0</v>
      </c>
      <c r="E14" s="237">
        <v>0</v>
      </c>
      <c r="F14" s="237">
        <v>28119751</v>
      </c>
      <c r="G14" s="237">
        <v>0</v>
      </c>
      <c r="H14" s="237">
        <v>0</v>
      </c>
      <c r="I14" s="237">
        <v>0</v>
      </c>
      <c r="J14" s="237">
        <v>2090456</v>
      </c>
      <c r="K14" s="237">
        <v>0</v>
      </c>
      <c r="L14" s="237">
        <v>18000000</v>
      </c>
      <c r="M14" s="238">
        <v>195601430.30000001</v>
      </c>
      <c r="O14" s="220">
        <f>' ריכוז אגפים'!O18</f>
        <v>195601430.30000001</v>
      </c>
      <c r="P14" s="404">
        <f t="shared" si="0"/>
        <v>0</v>
      </c>
      <c r="Q14" s="92"/>
      <c r="R14" s="92"/>
      <c r="S14" s="9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rightToLeft="1" zoomScaleNormal="100" workbookViewId="0">
      <selection activeCell="U24" sqref="U24"/>
    </sheetView>
  </sheetViews>
  <sheetFormatPr defaultColWidth="9.140625" defaultRowHeight="12.75"/>
  <cols>
    <col min="1" max="16384" width="9.140625" style="124"/>
  </cols>
  <sheetData/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5"/>
  <sheetViews>
    <sheetView showZeros="0" rightToLeft="1" workbookViewId="0">
      <selection activeCell="M15" sqref="M15"/>
    </sheetView>
  </sheetViews>
  <sheetFormatPr defaultColWidth="9.140625" defaultRowHeight="14.25"/>
  <cols>
    <col min="1" max="3" width="4.140625" style="140" customWidth="1"/>
    <col min="4" max="4" width="24.140625" style="140" customWidth="1"/>
    <col min="5" max="5" width="34.5703125" style="140" customWidth="1"/>
    <col min="6" max="6" width="5.7109375" style="140" customWidth="1"/>
    <col min="7" max="7" width="5.5703125" style="140" customWidth="1"/>
    <col min="8" max="9" width="12.140625" style="140" customWidth="1"/>
    <col min="10" max="10" width="7.85546875" style="140" customWidth="1"/>
    <col min="11" max="16384" width="9.140625" style="140"/>
  </cols>
  <sheetData>
    <row r="1" spans="1:17" ht="8.25" customHeight="1"/>
    <row r="2" spans="1:17" ht="16.5" customHeight="1" thickBot="1">
      <c r="A2" s="139"/>
      <c r="C2" s="141" t="s">
        <v>216</v>
      </c>
      <c r="D2" s="139"/>
      <c r="E2" s="139"/>
      <c r="F2" s="139"/>
      <c r="G2" s="139"/>
      <c r="H2" s="139"/>
      <c r="I2" s="139"/>
      <c r="J2" s="139"/>
      <c r="K2" s="139"/>
      <c r="L2" s="139"/>
    </row>
    <row r="3" spans="1:17" ht="7.5" customHeight="1" thickBot="1">
      <c r="A3" s="139"/>
      <c r="C3" s="141"/>
      <c r="D3" s="139"/>
      <c r="E3" s="139"/>
      <c r="F3" s="139"/>
      <c r="G3" s="139"/>
      <c r="H3" s="139"/>
      <c r="I3" s="139"/>
      <c r="J3" s="139"/>
      <c r="K3" s="139"/>
      <c r="L3" s="139"/>
    </row>
    <row r="4" spans="1:17" ht="16.5" thickBot="1">
      <c r="A4" s="139"/>
      <c r="B4" s="142" t="s">
        <v>86</v>
      </c>
      <c r="C4" s="139" t="s">
        <v>889</v>
      </c>
      <c r="D4" s="139"/>
      <c r="E4" s="139"/>
      <c r="F4" s="139"/>
      <c r="H4" s="143">
        <v>126998229</v>
      </c>
      <c r="I4" s="139"/>
      <c r="J4" s="139"/>
      <c r="K4" s="139"/>
      <c r="L4" s="139"/>
    </row>
    <row r="5" spans="1:17" ht="8.25" customHeight="1" thickBot="1">
      <c r="A5" s="139"/>
      <c r="C5" s="141"/>
      <c r="D5" s="139"/>
      <c r="E5" s="139"/>
      <c r="F5" s="139"/>
      <c r="H5" s="139"/>
      <c r="I5" s="139"/>
      <c r="J5" s="139"/>
      <c r="K5" s="139"/>
      <c r="L5" s="139"/>
    </row>
    <row r="6" spans="1:17" ht="16.5" thickBot="1">
      <c r="B6" s="142" t="s">
        <v>86</v>
      </c>
      <c r="C6" s="139" t="s">
        <v>563</v>
      </c>
      <c r="D6" s="139"/>
      <c r="F6" s="139"/>
      <c r="H6" s="143">
        <v>49</v>
      </c>
      <c r="I6" s="139"/>
      <c r="J6" s="139"/>
      <c r="K6" s="139"/>
      <c r="L6" s="139"/>
      <c r="M6" s="139"/>
      <c r="N6" s="139"/>
      <c r="O6" s="139"/>
      <c r="P6" s="139"/>
      <c r="Q6" s="139"/>
    </row>
    <row r="7" spans="1:17" ht="6" customHeight="1">
      <c r="B7" s="142"/>
      <c r="C7" s="139"/>
      <c r="D7" s="139"/>
      <c r="E7" s="139"/>
      <c r="F7" s="139"/>
      <c r="H7" s="139"/>
      <c r="I7" s="139"/>
      <c r="J7" s="139"/>
      <c r="K7" s="139"/>
      <c r="L7" s="139"/>
      <c r="M7" s="139"/>
      <c r="N7" s="139"/>
      <c r="O7" s="139"/>
      <c r="P7" s="139"/>
      <c r="Q7" s="139"/>
    </row>
    <row r="8" spans="1:17" ht="15.75">
      <c r="B8" s="142" t="s">
        <v>86</v>
      </c>
      <c r="C8" s="139" t="s">
        <v>159</v>
      </c>
      <c r="D8" s="139"/>
      <c r="E8" s="139"/>
      <c r="F8" s="139"/>
      <c r="G8" s="139"/>
      <c r="H8" s="139"/>
      <c r="I8" s="139"/>
      <c r="J8" s="139"/>
      <c r="K8" s="139"/>
      <c r="L8" s="139"/>
    </row>
    <row r="9" spans="1:17" ht="11.25" customHeight="1" thickBot="1"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</row>
    <row r="10" spans="1:17" ht="15.75">
      <c r="C10" s="536" t="s">
        <v>160</v>
      </c>
      <c r="D10" s="537"/>
      <c r="E10" s="542" t="s">
        <v>161</v>
      </c>
      <c r="F10" s="543"/>
      <c r="G10" s="544"/>
      <c r="H10" s="167" t="s">
        <v>162</v>
      </c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17" ht="15.75">
      <c r="C11" s="538" t="s">
        <v>7</v>
      </c>
      <c r="D11" s="539"/>
      <c r="E11" s="530">
        <v>21138229</v>
      </c>
      <c r="F11" s="531"/>
      <c r="G11" s="532"/>
      <c r="H11" s="168">
        <v>0.16644506908832563</v>
      </c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 ht="15.75" hidden="1">
      <c r="C12" s="483" t="s">
        <v>8</v>
      </c>
      <c r="D12" s="484"/>
      <c r="E12" s="530"/>
      <c r="F12" s="531"/>
      <c r="G12" s="532"/>
      <c r="H12" s="168"/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 ht="15.75">
      <c r="C13" s="483" t="s">
        <v>8</v>
      </c>
      <c r="D13" s="484"/>
      <c r="E13" s="530">
        <v>1510000</v>
      </c>
      <c r="F13" s="531"/>
      <c r="G13" s="532"/>
      <c r="H13" s="168">
        <v>1.1889929583191274E-2</v>
      </c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 ht="15.75" hidden="1">
      <c r="C14" s="483" t="s">
        <v>155</v>
      </c>
      <c r="D14" s="484"/>
      <c r="E14" s="530">
        <v>0</v>
      </c>
      <c r="F14" s="531"/>
      <c r="G14" s="532"/>
      <c r="H14" s="168">
        <v>0</v>
      </c>
      <c r="I14" s="139"/>
      <c r="J14" s="139"/>
      <c r="K14" s="139"/>
      <c r="L14" s="139"/>
      <c r="M14" s="139"/>
      <c r="N14" s="139"/>
      <c r="O14" s="139"/>
      <c r="P14" s="139"/>
      <c r="Q14" s="139"/>
    </row>
    <row r="15" spans="1:17" ht="15.75">
      <c r="C15" s="538" t="s">
        <v>53</v>
      </c>
      <c r="D15" s="539"/>
      <c r="E15" s="530">
        <v>104350000</v>
      </c>
      <c r="F15" s="531"/>
      <c r="G15" s="532"/>
      <c r="H15" s="168">
        <v>0.82166500132848308</v>
      </c>
      <c r="I15" s="139"/>
      <c r="J15" s="139"/>
      <c r="K15" s="139"/>
      <c r="L15" s="139"/>
      <c r="M15" s="139"/>
      <c r="N15" s="139"/>
      <c r="O15" s="139"/>
      <c r="P15" s="139"/>
      <c r="Q15" s="139"/>
    </row>
    <row r="16" spans="1:17" ht="16.5" thickBot="1">
      <c r="C16" s="540" t="s">
        <v>61</v>
      </c>
      <c r="D16" s="541"/>
      <c r="E16" s="533">
        <v>126998229</v>
      </c>
      <c r="F16" s="534"/>
      <c r="G16" s="535"/>
      <c r="H16" s="210">
        <v>1</v>
      </c>
      <c r="I16" s="139"/>
      <c r="J16" s="139"/>
      <c r="K16" s="139"/>
      <c r="L16" s="139"/>
      <c r="M16" s="139"/>
      <c r="N16" s="139"/>
      <c r="O16" s="139"/>
      <c r="P16" s="139"/>
      <c r="Q16" s="139"/>
    </row>
    <row r="17" spans="1:17" ht="12" customHeight="1">
      <c r="C17" s="328"/>
      <c r="D17" s="328"/>
      <c r="E17" s="159"/>
      <c r="F17" s="159"/>
      <c r="G17" s="159"/>
      <c r="H17" s="329"/>
      <c r="I17" s="139"/>
      <c r="J17" s="139"/>
      <c r="K17" s="139"/>
      <c r="L17" s="139"/>
      <c r="M17" s="139"/>
      <c r="N17" s="139"/>
      <c r="O17" s="139"/>
      <c r="P17" s="139"/>
      <c r="Q17" s="139"/>
    </row>
    <row r="18" spans="1:17" s="191" customFormat="1" ht="15.75">
      <c r="C18" s="193" t="s">
        <v>86</v>
      </c>
      <c r="D18" s="280" t="s">
        <v>320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1:17" s="443" customFormat="1" ht="15.75">
      <c r="A19" s="190"/>
      <c r="B19" s="190"/>
      <c r="C19" s="190"/>
      <c r="D19" s="330" t="s">
        <v>925</v>
      </c>
      <c r="E19" s="221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7" s="490" customFormat="1" ht="15.75">
      <c r="A20" s="190"/>
      <c r="B20" s="190"/>
      <c r="C20" s="190"/>
      <c r="D20" s="330" t="s">
        <v>969</v>
      </c>
      <c r="E20" s="221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2" spans="1:17" ht="15.75">
      <c r="C22" s="208" t="s">
        <v>86</v>
      </c>
      <c r="D22" s="209" t="s">
        <v>1006</v>
      </c>
    </row>
    <row r="23" spans="1:17" ht="15.75">
      <c r="C23" s="208"/>
      <c r="D23" s="209"/>
    </row>
    <row r="24" spans="1:17" s="490" customFormat="1" ht="15.75">
      <c r="A24" s="190"/>
      <c r="B24" s="190"/>
      <c r="C24" s="190"/>
      <c r="D24" s="202" t="s">
        <v>971</v>
      </c>
      <c r="E24" s="221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</row>
    <row r="25" spans="1:17" s="490" customFormat="1" ht="15.75">
      <c r="A25" s="190"/>
      <c r="B25" s="190"/>
      <c r="C25" s="190"/>
      <c r="D25"/>
      <c r="E25" s="221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</row>
    <row r="26" spans="1:17" s="490" customFormat="1" ht="15.75">
      <c r="A26" s="190"/>
      <c r="B26" s="190"/>
      <c r="C26" s="190"/>
      <c r="D26"/>
      <c r="E26" s="221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</row>
    <row r="27" spans="1:17" s="490" customFormat="1" ht="15.75">
      <c r="A27" s="190"/>
      <c r="B27" s="190"/>
      <c r="C27" s="190"/>
      <c r="D27" s="330"/>
      <c r="E27" s="221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</row>
    <row r="28" spans="1:17" s="490" customFormat="1" ht="15.75">
      <c r="A28" s="190"/>
      <c r="B28" s="190"/>
      <c r="C28" s="190"/>
      <c r="D28" s="330"/>
      <c r="E28" s="221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</row>
    <row r="29" spans="1:17" s="490" customFormat="1" ht="15.75">
      <c r="A29" s="190"/>
      <c r="B29" s="190"/>
      <c r="C29" s="190"/>
      <c r="D29" s="330"/>
      <c r="E29" s="221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</row>
    <row r="30" spans="1:17" s="490" customFormat="1" ht="15.75">
      <c r="A30" s="190"/>
      <c r="B30" s="190"/>
      <c r="C30" s="190"/>
      <c r="D30" s="330"/>
      <c r="E30" s="221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  <row r="31" spans="1:17" ht="15.75">
      <c r="B31" s="142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</row>
    <row r="35" spans="5:17" s="207" customFormat="1" ht="15.75"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</row>
  </sheetData>
  <mergeCells count="11">
    <mergeCell ref="E11:G11"/>
    <mergeCell ref="E15:G15"/>
    <mergeCell ref="E16:G16"/>
    <mergeCell ref="C10:D10"/>
    <mergeCell ref="C11:D11"/>
    <mergeCell ref="C15:D15"/>
    <mergeCell ref="C16:D16"/>
    <mergeCell ref="E10:G10"/>
    <mergeCell ref="E12:G12"/>
    <mergeCell ref="E14:G14"/>
    <mergeCell ref="E13:G13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Q36"/>
  <sheetViews>
    <sheetView showZeros="0" rightToLeft="1" topLeftCell="A7" workbookViewId="0">
      <selection activeCell="M45" sqref="M45"/>
    </sheetView>
  </sheetViews>
  <sheetFormatPr defaultColWidth="9.140625" defaultRowHeight="14.25"/>
  <cols>
    <col min="1" max="3" width="4.140625" style="140" customWidth="1"/>
    <col min="4" max="4" width="35.42578125" style="140" customWidth="1"/>
    <col min="5" max="5" width="39.5703125" style="140" customWidth="1"/>
    <col min="6" max="6" width="5.7109375" style="140" customWidth="1"/>
    <col min="7" max="7" width="5.5703125" style="140" customWidth="1"/>
    <col min="8" max="9" width="12.140625" style="140" customWidth="1"/>
    <col min="10" max="10" width="7.85546875" style="140" customWidth="1"/>
    <col min="11" max="16384" width="9.140625" style="140"/>
  </cols>
  <sheetData>
    <row r="2" spans="1:17" ht="20.25">
      <c r="A2" s="139"/>
      <c r="C2" s="279" t="s">
        <v>216</v>
      </c>
      <c r="D2" s="139"/>
      <c r="E2" s="139"/>
      <c r="F2" s="139"/>
      <c r="G2" s="139"/>
      <c r="H2" s="139"/>
      <c r="I2" s="139"/>
      <c r="J2" s="139"/>
      <c r="K2" s="139"/>
      <c r="L2" s="139"/>
    </row>
    <row r="3" spans="1:17" ht="9.75" customHeight="1">
      <c r="A3" s="139"/>
      <c r="C3" s="141"/>
      <c r="D3" s="139"/>
      <c r="E3" s="139"/>
      <c r="F3" s="139"/>
      <c r="G3" s="139"/>
      <c r="H3" s="139"/>
      <c r="I3" s="139"/>
      <c r="J3" s="139"/>
      <c r="K3" s="139"/>
      <c r="L3" s="139"/>
    </row>
    <row r="4" spans="1:17" ht="15.75">
      <c r="B4" s="142" t="s">
        <v>86</v>
      </c>
      <c r="C4" s="139" t="s">
        <v>890</v>
      </c>
      <c r="D4" s="139"/>
      <c r="E4" s="223"/>
      <c r="F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1:17" ht="9.9499999999999993" customHeight="1">
      <c r="C5" s="139"/>
      <c r="D5" s="139"/>
      <c r="E5" s="139"/>
      <c r="F5" s="139"/>
      <c r="H5" s="139"/>
      <c r="I5" s="139"/>
      <c r="J5" s="139"/>
      <c r="K5" s="139"/>
      <c r="L5" s="139"/>
    </row>
    <row r="6" spans="1:17" ht="15.75">
      <c r="D6" s="250" t="s">
        <v>163</v>
      </c>
      <c r="E6" s="251" t="s">
        <v>842</v>
      </c>
      <c r="F6" s="145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</row>
    <row r="7" spans="1:17" ht="15.75">
      <c r="C7" s="142"/>
      <c r="D7" s="252" t="s">
        <v>272</v>
      </c>
      <c r="E7" s="152">
        <v>70000000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</row>
    <row r="8" spans="1:17" ht="15.75">
      <c r="C8" s="142"/>
      <c r="D8" s="252" t="s">
        <v>476</v>
      </c>
      <c r="E8" s="152">
        <v>16850000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</row>
    <row r="9" spans="1:17" ht="15.75">
      <c r="C9" s="142"/>
      <c r="D9" s="252" t="s">
        <v>218</v>
      </c>
      <c r="E9" s="152">
        <v>9000000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</row>
    <row r="10" spans="1:17" ht="15.75">
      <c r="C10" s="142"/>
      <c r="D10" s="252" t="s">
        <v>584</v>
      </c>
      <c r="E10" s="152">
        <v>8500000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17" ht="9" customHeight="1">
      <c r="C11" s="142"/>
      <c r="D11" s="139"/>
      <c r="E11" s="163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 ht="15.75">
      <c r="C12" s="142"/>
      <c r="D12" s="139" t="s">
        <v>413</v>
      </c>
      <c r="E12" s="163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 ht="15.75">
      <c r="C13" s="142"/>
      <c r="D13" s="139" t="s">
        <v>433</v>
      </c>
      <c r="E13" s="163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 ht="9" customHeight="1"/>
    <row r="15" spans="1:17" ht="15.75">
      <c r="D15" s="202" t="s">
        <v>970</v>
      </c>
    </row>
    <row r="16" spans="1:17">
      <c r="D16"/>
    </row>
    <row r="18" spans="4:4">
      <c r="D18"/>
    </row>
    <row r="36" spans="4:4" ht="15.75">
      <c r="D36" s="139"/>
    </row>
  </sheetData>
  <sortState xmlns:xlrd2="http://schemas.microsoft.com/office/spreadsheetml/2017/richdata2" ref="A7:Q10">
    <sortCondition descending="1" ref="E7:E10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51414-70E2-4813-8919-EDF5ACA36E30}">
  <sheetPr>
    <pageSetUpPr fitToPage="1"/>
  </sheetPr>
  <dimension ref="A1:V73"/>
  <sheetViews>
    <sheetView showZeros="0" rightToLeft="1" zoomScaleNormal="100" zoomScaleSheetLayoutView="80" workbookViewId="0">
      <pane xSplit="4" ySplit="4" topLeftCell="E44" activePane="bottomRight" state="frozen"/>
      <selection activeCell="U24" sqref="U24"/>
      <selection pane="topRight" activeCell="U24" sqref="U24"/>
      <selection pane="bottomLeft" activeCell="U24" sqref="U24"/>
      <selection pane="bottomRight" activeCell="A55" sqref="A55:XFD80"/>
    </sheetView>
  </sheetViews>
  <sheetFormatPr defaultColWidth="8.85546875" defaultRowHeight="15"/>
  <cols>
    <col min="1" max="1" width="4.140625" style="10" customWidth="1"/>
    <col min="2" max="2" width="5.7109375" style="10" customWidth="1"/>
    <col min="3" max="3" width="28.42578125" style="13" customWidth="1"/>
    <col min="4" max="4" width="12.7109375" style="11" bestFit="1" customWidth="1"/>
    <col min="5" max="5" width="12.85546875" style="11" customWidth="1"/>
    <col min="6" max="6" width="11.5703125" style="311" customWidth="1"/>
    <col min="7" max="7" width="11.140625" style="11" customWidth="1"/>
    <col min="8" max="8" width="10.5703125" style="311" customWidth="1"/>
    <col min="9" max="9" width="11.140625" style="11" customWidth="1"/>
    <col min="10" max="10" width="12.85546875" style="11" customWidth="1"/>
    <col min="11" max="11" width="10.28515625" style="311" customWidth="1"/>
    <col min="12" max="13" width="11.140625" style="10" customWidth="1"/>
    <col min="14" max="14" width="9.28515625" style="10" customWidth="1"/>
    <col min="15" max="15" width="11.140625" style="10" customWidth="1"/>
    <col min="16" max="16384" width="8.85546875" style="10"/>
  </cols>
  <sheetData>
    <row r="1" spans="1:22" s="262" customFormat="1" ht="18.75" customHeight="1">
      <c r="C1" s="37"/>
      <c r="F1" s="254"/>
      <c r="H1" s="299"/>
      <c r="K1" s="299"/>
      <c r="M1" s="262" t="s">
        <v>474</v>
      </c>
      <c r="N1" s="300"/>
    </row>
    <row r="2" spans="1:22" ht="18.75">
      <c r="A2" s="37" t="s">
        <v>216</v>
      </c>
      <c r="B2" s="262"/>
      <c r="C2" s="301"/>
      <c r="D2" s="262"/>
      <c r="E2" s="337"/>
      <c r="F2" s="338"/>
      <c r="H2" s="302"/>
      <c r="I2" s="262"/>
      <c r="J2" s="303"/>
      <c r="K2" s="302"/>
      <c r="L2" s="403"/>
      <c r="M2" s="403"/>
      <c r="N2" s="403"/>
      <c r="O2" s="403"/>
    </row>
    <row r="3" spans="1:22" ht="18.75">
      <c r="D3" s="304"/>
      <c r="E3" s="305"/>
      <c r="F3" s="306"/>
      <c r="G3" s="304"/>
      <c r="H3" s="307"/>
      <c r="I3" s="304"/>
      <c r="J3" s="304"/>
      <c r="K3" s="308"/>
      <c r="L3" s="304"/>
    </row>
    <row r="4" spans="1:22" s="16" customFormat="1" ht="73.5" customHeight="1">
      <c r="A4" s="2" t="s">
        <v>0</v>
      </c>
      <c r="B4" s="2" t="s">
        <v>1</v>
      </c>
      <c r="C4" s="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761</v>
      </c>
      <c r="I4" s="12" t="s">
        <v>762</v>
      </c>
      <c r="J4" s="2" t="s">
        <v>763</v>
      </c>
      <c r="K4" s="2" t="s">
        <v>764</v>
      </c>
      <c r="L4" s="2" t="s">
        <v>765</v>
      </c>
      <c r="M4" s="2" t="s">
        <v>7</v>
      </c>
      <c r="N4" s="2" t="s">
        <v>8</v>
      </c>
      <c r="O4" s="2" t="s">
        <v>53</v>
      </c>
    </row>
    <row r="5" spans="1:22" s="5" customFormat="1" ht="35.1" customHeight="1">
      <c r="A5" s="3">
        <v>1</v>
      </c>
      <c r="B5" s="3">
        <v>592</v>
      </c>
      <c r="C5" s="3" t="s">
        <v>14</v>
      </c>
      <c r="D5" s="4">
        <v>54893000</v>
      </c>
      <c r="E5" s="4">
        <v>54893000</v>
      </c>
      <c r="F5" s="263">
        <v>0</v>
      </c>
      <c r="G5" s="4">
        <v>20952686</v>
      </c>
      <c r="H5" s="263">
        <v>167314</v>
      </c>
      <c r="I5" s="339">
        <v>0</v>
      </c>
      <c r="J5" s="4">
        <v>33773000</v>
      </c>
      <c r="K5" s="263">
        <v>0</v>
      </c>
      <c r="L5" s="4">
        <v>0</v>
      </c>
      <c r="M5" s="4">
        <v>0</v>
      </c>
      <c r="N5" s="4"/>
      <c r="O5" s="4"/>
    </row>
    <row r="6" spans="1:22" s="5" customFormat="1" ht="35.1" customHeight="1">
      <c r="A6" s="3">
        <f t="shared" ref="A6:A53" si="0">A5+1</f>
        <v>2</v>
      </c>
      <c r="B6" s="3">
        <v>608</v>
      </c>
      <c r="C6" s="3" t="s">
        <v>19</v>
      </c>
      <c r="D6" s="4">
        <v>15000000</v>
      </c>
      <c r="E6" s="4">
        <v>8800000</v>
      </c>
      <c r="F6" s="263">
        <v>6200000</v>
      </c>
      <c r="G6" s="4">
        <v>8036769</v>
      </c>
      <c r="H6" s="263">
        <v>563231</v>
      </c>
      <c r="I6" s="4">
        <v>1000000</v>
      </c>
      <c r="J6" s="4">
        <v>5400000</v>
      </c>
      <c r="K6" s="263">
        <v>0</v>
      </c>
      <c r="L6" s="4">
        <v>1000000</v>
      </c>
      <c r="M6" s="4">
        <v>1000000</v>
      </c>
      <c r="N6" s="4"/>
      <c r="O6" s="4"/>
    </row>
    <row r="7" spans="1:22" s="5" customFormat="1" ht="35.1" customHeight="1">
      <c r="A7" s="3">
        <f t="shared" si="0"/>
        <v>3</v>
      </c>
      <c r="B7" s="3">
        <v>626</v>
      </c>
      <c r="C7" s="3" t="s">
        <v>272</v>
      </c>
      <c r="D7" s="4">
        <v>1000000000</v>
      </c>
      <c r="E7" s="4">
        <v>76233898</v>
      </c>
      <c r="F7" s="263">
        <v>923766102</v>
      </c>
      <c r="G7" s="4">
        <v>19946984</v>
      </c>
      <c r="H7" s="263">
        <v>786914</v>
      </c>
      <c r="I7" s="4">
        <v>70000000</v>
      </c>
      <c r="J7" s="4">
        <v>909266102</v>
      </c>
      <c r="K7" s="263">
        <v>0</v>
      </c>
      <c r="L7" s="4">
        <v>70000000</v>
      </c>
      <c r="M7" s="4">
        <v>0</v>
      </c>
      <c r="N7" s="4"/>
      <c r="O7" s="4">
        <v>70000000</v>
      </c>
    </row>
    <row r="8" spans="1:22" s="6" customFormat="1" ht="35.1" customHeight="1">
      <c r="A8" s="3">
        <f t="shared" si="0"/>
        <v>4</v>
      </c>
      <c r="B8" s="3">
        <v>1018</v>
      </c>
      <c r="C8" s="3" t="s">
        <v>15</v>
      </c>
      <c r="D8" s="4">
        <v>31900000</v>
      </c>
      <c r="E8" s="4">
        <v>31900000</v>
      </c>
      <c r="F8" s="263">
        <v>0</v>
      </c>
      <c r="G8" s="4">
        <v>3144742</v>
      </c>
      <c r="H8" s="263">
        <v>5258</v>
      </c>
      <c r="I8" s="4">
        <v>10000</v>
      </c>
      <c r="J8" s="4">
        <v>28740000</v>
      </c>
      <c r="K8" s="263">
        <v>0</v>
      </c>
      <c r="L8" s="4">
        <v>10000</v>
      </c>
      <c r="M8" s="4">
        <v>0</v>
      </c>
      <c r="N8" s="4">
        <v>10000</v>
      </c>
      <c r="O8" s="4"/>
      <c r="P8" s="5"/>
      <c r="Q8" s="5"/>
      <c r="R8" s="5"/>
      <c r="S8" s="5"/>
      <c r="T8" s="5"/>
      <c r="U8" s="5"/>
      <c r="V8" s="5"/>
    </row>
    <row r="9" spans="1:22" s="5" customFormat="1" ht="35.1" customHeight="1">
      <c r="A9" s="3">
        <f t="shared" si="0"/>
        <v>5</v>
      </c>
      <c r="B9" s="3">
        <v>1100</v>
      </c>
      <c r="C9" s="3" t="s">
        <v>10</v>
      </c>
      <c r="D9" s="4">
        <v>6637000</v>
      </c>
      <c r="E9" s="4">
        <v>6637000</v>
      </c>
      <c r="F9" s="263">
        <v>0</v>
      </c>
      <c r="G9" s="4">
        <v>6636801</v>
      </c>
      <c r="H9" s="263">
        <v>199</v>
      </c>
      <c r="I9" s="339">
        <v>0</v>
      </c>
      <c r="J9" s="4">
        <v>0</v>
      </c>
      <c r="K9" s="263">
        <v>0</v>
      </c>
      <c r="L9" s="4">
        <v>0</v>
      </c>
      <c r="M9" s="4">
        <v>0</v>
      </c>
      <c r="N9" s="4"/>
      <c r="O9" s="4"/>
    </row>
    <row r="10" spans="1:22" s="5" customFormat="1" ht="35.1" customHeight="1">
      <c r="A10" s="3">
        <f t="shared" si="0"/>
        <v>6</v>
      </c>
      <c r="B10" s="3">
        <v>1129</v>
      </c>
      <c r="C10" s="3" t="s">
        <v>20</v>
      </c>
      <c r="D10" s="4">
        <v>7500000</v>
      </c>
      <c r="E10" s="4">
        <v>7500000</v>
      </c>
      <c r="F10" s="263">
        <v>0</v>
      </c>
      <c r="G10" s="4">
        <v>6734762</v>
      </c>
      <c r="H10" s="263">
        <v>297009</v>
      </c>
      <c r="I10" s="4">
        <v>468229</v>
      </c>
      <c r="J10" s="4">
        <v>0</v>
      </c>
      <c r="K10" s="263">
        <v>0</v>
      </c>
      <c r="L10" s="4">
        <v>468229</v>
      </c>
      <c r="M10" s="4">
        <v>468229</v>
      </c>
      <c r="N10" s="4"/>
      <c r="O10" s="4"/>
    </row>
    <row r="11" spans="1:22" s="6" customFormat="1" ht="35.1" customHeight="1">
      <c r="A11" s="3">
        <f t="shared" si="0"/>
        <v>7</v>
      </c>
      <c r="B11" s="3">
        <v>1220</v>
      </c>
      <c r="C11" s="3" t="s">
        <v>22</v>
      </c>
      <c r="D11" s="4">
        <v>8260000</v>
      </c>
      <c r="E11" s="4">
        <v>8260000</v>
      </c>
      <c r="F11" s="263">
        <v>0</v>
      </c>
      <c r="G11" s="4">
        <v>6895040</v>
      </c>
      <c r="H11" s="263">
        <v>275960</v>
      </c>
      <c r="I11" s="4">
        <v>700000</v>
      </c>
      <c r="J11" s="4">
        <v>389000</v>
      </c>
      <c r="K11" s="263">
        <v>0</v>
      </c>
      <c r="L11" s="4">
        <v>700000</v>
      </c>
      <c r="M11" s="4">
        <v>700000</v>
      </c>
      <c r="N11" s="4"/>
      <c r="O11" s="4"/>
      <c r="P11" s="5"/>
      <c r="Q11" s="5"/>
      <c r="R11" s="5"/>
      <c r="S11" s="5"/>
      <c r="T11" s="5"/>
      <c r="U11" s="5"/>
      <c r="V11" s="5"/>
    </row>
    <row r="12" spans="1:22" s="5" customFormat="1" ht="35.1" customHeight="1">
      <c r="A12" s="3">
        <f t="shared" si="0"/>
        <v>8</v>
      </c>
      <c r="B12" s="3">
        <v>1366</v>
      </c>
      <c r="C12" s="3" t="s">
        <v>24</v>
      </c>
      <c r="D12" s="4">
        <v>1576000</v>
      </c>
      <c r="E12" s="4">
        <v>1576000</v>
      </c>
      <c r="F12" s="263">
        <v>0</v>
      </c>
      <c r="G12" s="4">
        <v>1093002</v>
      </c>
      <c r="H12" s="263">
        <v>282998</v>
      </c>
      <c r="I12" s="339">
        <v>0</v>
      </c>
      <c r="J12" s="4">
        <v>200000</v>
      </c>
      <c r="K12" s="263">
        <v>0</v>
      </c>
      <c r="L12" s="4">
        <v>0</v>
      </c>
      <c r="M12" s="4">
        <v>0</v>
      </c>
      <c r="N12" s="4"/>
      <c r="O12" s="4"/>
    </row>
    <row r="13" spans="1:22" s="6" customFormat="1" ht="35.1" customHeight="1">
      <c r="A13" s="3">
        <f t="shared" si="0"/>
        <v>9</v>
      </c>
      <c r="B13" s="3">
        <v>1406</v>
      </c>
      <c r="C13" s="3" t="s">
        <v>67</v>
      </c>
      <c r="D13" s="4">
        <v>1250000</v>
      </c>
      <c r="E13" s="4">
        <v>1250000</v>
      </c>
      <c r="F13" s="263">
        <v>0</v>
      </c>
      <c r="G13" s="4">
        <v>1250000</v>
      </c>
      <c r="H13" s="263">
        <v>0</v>
      </c>
      <c r="I13" s="339">
        <v>0</v>
      </c>
      <c r="J13" s="4">
        <v>0</v>
      </c>
      <c r="K13" s="263">
        <v>0</v>
      </c>
      <c r="L13" s="4">
        <v>0</v>
      </c>
      <c r="M13" s="4">
        <v>0</v>
      </c>
      <c r="N13" s="4"/>
      <c r="O13" s="4"/>
      <c r="P13" s="217"/>
      <c r="Q13" s="217"/>
      <c r="R13" s="217"/>
      <c r="S13" s="217"/>
      <c r="T13" s="217"/>
      <c r="U13" s="217"/>
      <c r="V13" s="217"/>
    </row>
    <row r="14" spans="1:22" s="6" customFormat="1" ht="35.1" customHeight="1">
      <c r="A14" s="3">
        <f t="shared" si="0"/>
        <v>10</v>
      </c>
      <c r="B14" s="3">
        <v>1407</v>
      </c>
      <c r="C14" s="3" t="s">
        <v>11</v>
      </c>
      <c r="D14" s="4">
        <v>5295000</v>
      </c>
      <c r="E14" s="4">
        <v>5295000</v>
      </c>
      <c r="F14" s="263">
        <v>0</v>
      </c>
      <c r="G14" s="4">
        <v>4259631</v>
      </c>
      <c r="H14" s="263">
        <v>269369</v>
      </c>
      <c r="I14" s="4">
        <v>230000</v>
      </c>
      <c r="J14" s="4">
        <v>536000</v>
      </c>
      <c r="K14" s="263">
        <v>0</v>
      </c>
      <c r="L14" s="4">
        <v>230000</v>
      </c>
      <c r="M14" s="4">
        <v>230000</v>
      </c>
      <c r="N14" s="4"/>
      <c r="O14" s="4"/>
    </row>
    <row r="15" spans="1:22" s="6" customFormat="1" ht="35.1" customHeight="1">
      <c r="A15" s="3">
        <f t="shared" si="0"/>
        <v>11</v>
      </c>
      <c r="B15" s="3">
        <v>1409</v>
      </c>
      <c r="C15" s="17" t="s">
        <v>416</v>
      </c>
      <c r="D15" s="4">
        <v>7680000</v>
      </c>
      <c r="E15" s="4">
        <v>7680000</v>
      </c>
      <c r="F15" s="263">
        <v>0</v>
      </c>
      <c r="G15" s="4">
        <v>7454958</v>
      </c>
      <c r="H15" s="263">
        <v>10042</v>
      </c>
      <c r="I15" s="339">
        <v>0</v>
      </c>
      <c r="J15" s="4">
        <v>215000</v>
      </c>
      <c r="K15" s="263">
        <v>0</v>
      </c>
      <c r="L15" s="4">
        <v>0</v>
      </c>
      <c r="M15" s="4">
        <v>0</v>
      </c>
      <c r="N15" s="4"/>
      <c r="O15" s="4"/>
      <c r="P15" s="5"/>
      <c r="Q15" s="5"/>
      <c r="R15" s="5"/>
      <c r="S15" s="5"/>
      <c r="T15" s="5"/>
      <c r="U15" s="5"/>
      <c r="V15" s="5"/>
    </row>
    <row r="16" spans="1:22" s="5" customFormat="1" ht="35.1" customHeight="1">
      <c r="A16" s="3">
        <f t="shared" si="0"/>
        <v>12</v>
      </c>
      <c r="B16" s="3">
        <v>1466</v>
      </c>
      <c r="C16" s="3" t="s">
        <v>12</v>
      </c>
      <c r="D16" s="4">
        <v>2200000</v>
      </c>
      <c r="E16" s="4">
        <v>2200000</v>
      </c>
      <c r="F16" s="263">
        <v>0</v>
      </c>
      <c r="G16" s="4">
        <v>1578724</v>
      </c>
      <c r="H16" s="263">
        <v>21276</v>
      </c>
      <c r="I16" s="4">
        <v>80000</v>
      </c>
      <c r="J16" s="4">
        <v>520000</v>
      </c>
      <c r="K16" s="263">
        <v>0</v>
      </c>
      <c r="L16" s="4">
        <v>80000</v>
      </c>
      <c r="M16" s="4">
        <v>80000</v>
      </c>
      <c r="N16" s="4"/>
      <c r="O16" s="4"/>
      <c r="P16" s="6"/>
      <c r="Q16" s="6"/>
      <c r="R16" s="6"/>
      <c r="S16" s="6"/>
      <c r="T16" s="6"/>
      <c r="U16" s="6"/>
      <c r="V16" s="6"/>
    </row>
    <row r="17" spans="1:22" s="5" customFormat="1" ht="35.1" customHeight="1">
      <c r="A17" s="3">
        <f t="shared" si="0"/>
        <v>13</v>
      </c>
      <c r="B17" s="3">
        <v>1529</v>
      </c>
      <c r="C17" s="3" t="s">
        <v>25</v>
      </c>
      <c r="D17" s="4">
        <v>700000</v>
      </c>
      <c r="E17" s="4">
        <v>700000</v>
      </c>
      <c r="F17" s="263">
        <v>0</v>
      </c>
      <c r="G17" s="4">
        <v>417794</v>
      </c>
      <c r="H17" s="263">
        <v>42206</v>
      </c>
      <c r="I17" s="309"/>
      <c r="J17" s="4">
        <v>240000</v>
      </c>
      <c r="K17" s="263">
        <v>0</v>
      </c>
      <c r="L17" s="4">
        <v>0</v>
      </c>
      <c r="M17" s="4">
        <v>0</v>
      </c>
      <c r="N17" s="4"/>
      <c r="O17" s="4"/>
    </row>
    <row r="18" spans="1:22" s="5" customFormat="1" ht="35.1" customHeight="1">
      <c r="A18" s="3">
        <f t="shared" si="0"/>
        <v>14</v>
      </c>
      <c r="B18" s="3">
        <v>1551</v>
      </c>
      <c r="C18" s="3" t="s">
        <v>469</v>
      </c>
      <c r="D18" s="4">
        <v>775240</v>
      </c>
      <c r="E18" s="4">
        <v>775240</v>
      </c>
      <c r="F18" s="263">
        <v>0</v>
      </c>
      <c r="G18" s="4">
        <v>343249</v>
      </c>
      <c r="H18" s="263">
        <v>431991</v>
      </c>
      <c r="I18" s="339">
        <v>0</v>
      </c>
      <c r="J18" s="4">
        <v>0</v>
      </c>
      <c r="K18" s="263">
        <v>0</v>
      </c>
      <c r="L18" s="4">
        <v>0</v>
      </c>
      <c r="M18" s="4">
        <v>0</v>
      </c>
      <c r="N18" s="4"/>
      <c r="O18" s="4"/>
    </row>
    <row r="19" spans="1:22" s="5" customFormat="1" ht="35.1" customHeight="1">
      <c r="A19" s="3">
        <f t="shared" si="0"/>
        <v>15</v>
      </c>
      <c r="B19" s="3">
        <v>1587</v>
      </c>
      <c r="C19" s="3" t="s">
        <v>62</v>
      </c>
      <c r="D19" s="4">
        <v>34200000</v>
      </c>
      <c r="E19" s="4">
        <v>34200000</v>
      </c>
      <c r="F19" s="263">
        <v>0</v>
      </c>
      <c r="G19" s="4">
        <v>13551803</v>
      </c>
      <c r="H19" s="263">
        <v>158197</v>
      </c>
      <c r="I19" s="4">
        <v>0</v>
      </c>
      <c r="J19" s="4">
        <v>20490000</v>
      </c>
      <c r="K19" s="263">
        <v>0</v>
      </c>
      <c r="L19" s="4">
        <v>0</v>
      </c>
      <c r="M19" s="4">
        <v>0</v>
      </c>
      <c r="N19" s="4"/>
      <c r="O19" s="4"/>
    </row>
    <row r="20" spans="1:22" s="5" customFormat="1" ht="35.1" customHeight="1">
      <c r="A20" s="3">
        <f t="shared" si="0"/>
        <v>16</v>
      </c>
      <c r="B20" s="3">
        <v>1601</v>
      </c>
      <c r="C20" s="3" t="s">
        <v>777</v>
      </c>
      <c r="D20" s="4">
        <v>700000</v>
      </c>
      <c r="E20" s="4">
        <v>700000</v>
      </c>
      <c r="F20" s="263">
        <v>0</v>
      </c>
      <c r="G20" s="4">
        <v>584284</v>
      </c>
      <c r="H20" s="263">
        <v>9716</v>
      </c>
      <c r="I20" s="4">
        <v>70000</v>
      </c>
      <c r="J20" s="4">
        <v>36000</v>
      </c>
      <c r="K20" s="263">
        <v>0</v>
      </c>
      <c r="L20" s="4">
        <v>70000</v>
      </c>
      <c r="M20" s="4">
        <v>70000</v>
      </c>
      <c r="N20" s="4"/>
      <c r="O20" s="4"/>
      <c r="P20" s="6"/>
      <c r="Q20" s="6"/>
      <c r="R20" s="6"/>
      <c r="S20" s="6"/>
      <c r="T20" s="6"/>
      <c r="U20" s="6"/>
      <c r="V20" s="6"/>
    </row>
    <row r="21" spans="1:22" s="6" customFormat="1" ht="35.1" customHeight="1">
      <c r="A21" s="3">
        <f t="shared" si="0"/>
        <v>17</v>
      </c>
      <c r="B21" s="3">
        <v>1660</v>
      </c>
      <c r="C21" s="3" t="s">
        <v>13</v>
      </c>
      <c r="D21" s="4">
        <v>5000000</v>
      </c>
      <c r="E21" s="4">
        <v>2082000</v>
      </c>
      <c r="F21" s="263">
        <v>2918000</v>
      </c>
      <c r="G21" s="4">
        <v>1580926</v>
      </c>
      <c r="H21" s="263">
        <v>51074</v>
      </c>
      <c r="I21" s="4">
        <v>500000</v>
      </c>
      <c r="J21" s="4">
        <v>2868000</v>
      </c>
      <c r="K21" s="263">
        <v>0</v>
      </c>
      <c r="L21" s="4">
        <v>500000</v>
      </c>
      <c r="M21" s="4">
        <v>500000</v>
      </c>
      <c r="N21" s="4"/>
      <c r="O21" s="4"/>
      <c r="P21" s="5"/>
      <c r="Q21" s="5"/>
      <c r="R21" s="5"/>
      <c r="S21" s="5"/>
      <c r="T21" s="5"/>
      <c r="U21" s="5"/>
      <c r="V21" s="5"/>
    </row>
    <row r="22" spans="1:22" s="5" customFormat="1" ht="35.1" customHeight="1">
      <c r="A22" s="3">
        <f t="shared" si="0"/>
        <v>18</v>
      </c>
      <c r="B22" s="3">
        <v>1701</v>
      </c>
      <c r="C22" s="3" t="s">
        <v>845</v>
      </c>
      <c r="D22" s="4">
        <v>1250000</v>
      </c>
      <c r="E22" s="4">
        <v>1250000</v>
      </c>
      <c r="F22" s="263">
        <v>0</v>
      </c>
      <c r="G22" s="4">
        <v>267543</v>
      </c>
      <c r="H22" s="263">
        <v>100457</v>
      </c>
      <c r="I22" s="4">
        <v>0</v>
      </c>
      <c r="J22" s="4">
        <v>882000</v>
      </c>
      <c r="K22" s="263">
        <v>0</v>
      </c>
      <c r="L22" s="4">
        <v>0</v>
      </c>
      <c r="M22" s="4">
        <v>0</v>
      </c>
      <c r="N22" s="4"/>
      <c r="O22" s="4"/>
      <c r="P22" s="268"/>
      <c r="Q22" s="268"/>
      <c r="R22" s="268"/>
      <c r="S22" s="268"/>
      <c r="T22" s="268"/>
      <c r="U22" s="268"/>
      <c r="V22" s="268"/>
    </row>
    <row r="23" spans="1:22" s="6" customFormat="1" ht="35.1" customHeight="1">
      <c r="A23" s="3">
        <f t="shared" si="0"/>
        <v>19</v>
      </c>
      <c r="B23" s="3">
        <v>1744</v>
      </c>
      <c r="C23" s="17" t="s">
        <v>852</v>
      </c>
      <c r="D23" s="4">
        <v>20000000</v>
      </c>
      <c r="E23" s="4">
        <v>13000000</v>
      </c>
      <c r="F23" s="263">
        <v>7000000</v>
      </c>
      <c r="G23" s="4">
        <v>6502290</v>
      </c>
      <c r="H23" s="263">
        <v>647710</v>
      </c>
      <c r="I23" s="4">
        <v>2000000</v>
      </c>
      <c r="J23" s="4">
        <v>10850000</v>
      </c>
      <c r="K23" s="263">
        <v>0</v>
      </c>
      <c r="L23" s="4">
        <v>2000000</v>
      </c>
      <c r="M23" s="4">
        <v>2000000</v>
      </c>
      <c r="N23" s="4"/>
      <c r="O23" s="4"/>
    </row>
    <row r="24" spans="1:22" s="5" customFormat="1" ht="50.25" customHeight="1">
      <c r="A24" s="3">
        <f t="shared" si="0"/>
        <v>20</v>
      </c>
      <c r="B24" s="3">
        <v>1756</v>
      </c>
      <c r="C24" s="3" t="s">
        <v>282</v>
      </c>
      <c r="D24" s="4">
        <v>2210000</v>
      </c>
      <c r="E24" s="4">
        <v>710000</v>
      </c>
      <c r="F24" s="263">
        <v>1500000</v>
      </c>
      <c r="G24" s="4">
        <v>709671</v>
      </c>
      <c r="H24" s="263">
        <v>329</v>
      </c>
      <c r="I24" s="4">
        <v>500000</v>
      </c>
      <c r="J24" s="4">
        <v>1000000</v>
      </c>
      <c r="K24" s="263">
        <v>0</v>
      </c>
      <c r="L24" s="4">
        <v>500000</v>
      </c>
      <c r="M24" s="4">
        <v>500000</v>
      </c>
      <c r="N24" s="4"/>
      <c r="O24" s="4"/>
      <c r="P24" s="217"/>
      <c r="Q24" s="217"/>
      <c r="R24" s="217"/>
      <c r="S24" s="217"/>
      <c r="T24" s="217"/>
      <c r="U24" s="217"/>
      <c r="V24" s="217"/>
    </row>
    <row r="25" spans="1:22" s="5" customFormat="1" ht="35.1" customHeight="1">
      <c r="A25" s="3">
        <f t="shared" si="0"/>
        <v>21</v>
      </c>
      <c r="B25" s="17">
        <v>2105</v>
      </c>
      <c r="C25" s="3" t="s">
        <v>218</v>
      </c>
      <c r="D25" s="4">
        <v>60000000</v>
      </c>
      <c r="E25" s="4">
        <v>60000000</v>
      </c>
      <c r="F25" s="263">
        <v>0</v>
      </c>
      <c r="G25" s="4">
        <v>755998</v>
      </c>
      <c r="H25" s="263">
        <v>12002</v>
      </c>
      <c r="I25" s="4">
        <v>9000000</v>
      </c>
      <c r="J25" s="4">
        <v>50232000</v>
      </c>
      <c r="K25" s="263">
        <v>0</v>
      </c>
      <c r="L25" s="4">
        <v>9000000</v>
      </c>
      <c r="M25" s="4">
        <v>0</v>
      </c>
      <c r="N25" s="4"/>
      <c r="O25" s="4">
        <v>9000000</v>
      </c>
      <c r="P25" s="6"/>
      <c r="Q25" s="6"/>
      <c r="R25" s="6"/>
      <c r="S25" s="6"/>
      <c r="T25" s="6"/>
      <c r="U25" s="6"/>
      <c r="V25" s="6"/>
    </row>
    <row r="26" spans="1:22" s="6" customFormat="1" ht="35.1" customHeight="1">
      <c r="A26" s="3">
        <f t="shared" si="0"/>
        <v>22</v>
      </c>
      <c r="B26" s="3">
        <v>2112</v>
      </c>
      <c r="C26" s="3" t="s">
        <v>245</v>
      </c>
      <c r="D26" s="4">
        <v>7650000</v>
      </c>
      <c r="E26" s="4">
        <v>7650000</v>
      </c>
      <c r="F26" s="263">
        <v>0</v>
      </c>
      <c r="G26" s="4">
        <v>537677</v>
      </c>
      <c r="H26" s="263">
        <v>122323</v>
      </c>
      <c r="I26" s="4">
        <v>200000</v>
      </c>
      <c r="J26" s="4">
        <v>6790000</v>
      </c>
      <c r="K26" s="263">
        <v>0</v>
      </c>
      <c r="L26" s="4">
        <v>200000</v>
      </c>
      <c r="M26" s="4">
        <v>200000</v>
      </c>
      <c r="N26" s="4"/>
      <c r="O26" s="4"/>
      <c r="P26" s="5"/>
      <c r="Q26" s="5"/>
      <c r="R26" s="5"/>
      <c r="S26" s="5"/>
      <c r="T26" s="5"/>
      <c r="U26" s="5"/>
      <c r="V26" s="5"/>
    </row>
    <row r="27" spans="1:22" s="5" customFormat="1" ht="35.1" customHeight="1">
      <c r="A27" s="3">
        <f t="shared" si="0"/>
        <v>23</v>
      </c>
      <c r="B27" s="3">
        <v>2113</v>
      </c>
      <c r="C27" s="3" t="s">
        <v>181</v>
      </c>
      <c r="D27" s="4">
        <v>2550000</v>
      </c>
      <c r="E27" s="4">
        <v>2550000</v>
      </c>
      <c r="F27" s="263">
        <v>0</v>
      </c>
      <c r="G27" s="4">
        <v>260660</v>
      </c>
      <c r="H27" s="263">
        <v>109340</v>
      </c>
      <c r="I27" s="4">
        <v>200000</v>
      </c>
      <c r="J27" s="4">
        <v>1980000</v>
      </c>
      <c r="K27" s="263">
        <v>0</v>
      </c>
      <c r="L27" s="4">
        <v>200000</v>
      </c>
      <c r="M27" s="4">
        <v>200000</v>
      </c>
      <c r="N27" s="4"/>
      <c r="O27" s="4"/>
      <c r="P27" s="6"/>
      <c r="Q27" s="6"/>
      <c r="R27" s="6"/>
      <c r="S27" s="6"/>
      <c r="T27" s="6"/>
      <c r="U27" s="6"/>
      <c r="V27" s="6"/>
    </row>
    <row r="28" spans="1:22" s="268" customFormat="1" ht="35.1" customHeight="1">
      <c r="A28" s="3">
        <f t="shared" si="0"/>
        <v>24</v>
      </c>
      <c r="B28" s="3">
        <v>2117</v>
      </c>
      <c r="C28" s="3" t="s">
        <v>301</v>
      </c>
      <c r="D28" s="4">
        <v>750000</v>
      </c>
      <c r="E28" s="4">
        <v>750000</v>
      </c>
      <c r="F28" s="263">
        <v>0</v>
      </c>
      <c r="G28" s="4">
        <v>212538</v>
      </c>
      <c r="H28" s="263">
        <v>57462</v>
      </c>
      <c r="I28" s="4">
        <v>0</v>
      </c>
      <c r="J28" s="4">
        <v>480000</v>
      </c>
      <c r="K28" s="263">
        <v>0</v>
      </c>
      <c r="L28" s="4">
        <v>0</v>
      </c>
      <c r="M28" s="4">
        <v>0</v>
      </c>
      <c r="N28" s="4"/>
      <c r="O28" s="4"/>
      <c r="P28" s="6"/>
      <c r="Q28" s="6"/>
      <c r="R28" s="6"/>
      <c r="S28" s="6"/>
      <c r="T28" s="6"/>
      <c r="U28" s="6"/>
      <c r="V28" s="6"/>
    </row>
    <row r="29" spans="1:22" s="6" customFormat="1" ht="35.1" customHeight="1">
      <c r="A29" s="3">
        <f t="shared" si="0"/>
        <v>25</v>
      </c>
      <c r="B29" s="17">
        <v>2121</v>
      </c>
      <c r="C29" s="3" t="s">
        <v>219</v>
      </c>
      <c r="D29" s="4">
        <v>2100000</v>
      </c>
      <c r="E29" s="4">
        <v>2100000</v>
      </c>
      <c r="F29" s="263">
        <v>0</v>
      </c>
      <c r="G29" s="4">
        <v>1999630</v>
      </c>
      <c r="H29" s="263">
        <v>370</v>
      </c>
      <c r="I29" s="4">
        <v>0</v>
      </c>
      <c r="J29" s="4">
        <v>100000</v>
      </c>
      <c r="K29" s="263">
        <v>0</v>
      </c>
      <c r="L29" s="4">
        <v>0</v>
      </c>
      <c r="M29" s="4">
        <v>0</v>
      </c>
      <c r="N29" s="4"/>
      <c r="O29" s="4"/>
      <c r="P29" s="5"/>
      <c r="Q29" s="5"/>
      <c r="R29" s="5"/>
      <c r="S29" s="5"/>
      <c r="T29" s="5"/>
      <c r="U29" s="5"/>
      <c r="V29" s="5"/>
    </row>
    <row r="30" spans="1:22" s="5" customFormat="1" ht="35.1" customHeight="1">
      <c r="A30" s="3">
        <f t="shared" si="0"/>
        <v>26</v>
      </c>
      <c r="B30" s="17">
        <v>2143</v>
      </c>
      <c r="C30" s="3" t="s">
        <v>266</v>
      </c>
      <c r="D30" s="4">
        <v>850000</v>
      </c>
      <c r="E30" s="4">
        <v>850000</v>
      </c>
      <c r="F30" s="263">
        <v>0</v>
      </c>
      <c r="G30" s="4">
        <v>843241</v>
      </c>
      <c r="H30" s="263">
        <v>6759</v>
      </c>
      <c r="I30" s="4">
        <v>0</v>
      </c>
      <c r="J30" s="4">
        <v>0</v>
      </c>
      <c r="K30" s="263">
        <v>0</v>
      </c>
      <c r="L30" s="4">
        <v>0</v>
      </c>
      <c r="M30" s="4">
        <v>0</v>
      </c>
      <c r="N30" s="4"/>
      <c r="O30" s="4"/>
    </row>
    <row r="31" spans="1:22" s="5" customFormat="1" ht="35.1" customHeight="1">
      <c r="A31" s="3">
        <f t="shared" si="0"/>
        <v>27</v>
      </c>
      <c r="B31" s="17">
        <v>2170</v>
      </c>
      <c r="C31" s="17" t="s">
        <v>968</v>
      </c>
      <c r="D31" s="4">
        <v>5157000</v>
      </c>
      <c r="E31" s="4">
        <v>3402000</v>
      </c>
      <c r="F31" s="263">
        <v>1755000</v>
      </c>
      <c r="G31" s="4">
        <v>1224638</v>
      </c>
      <c r="H31" s="263">
        <v>217362</v>
      </c>
      <c r="I31" s="4">
        <v>1500000</v>
      </c>
      <c r="J31" s="4">
        <v>2215000</v>
      </c>
      <c r="K31" s="263">
        <v>0</v>
      </c>
      <c r="L31" s="4">
        <v>1500000</v>
      </c>
      <c r="M31" s="4"/>
      <c r="N31" s="4">
        <v>1500000</v>
      </c>
      <c r="O31" s="4"/>
    </row>
    <row r="32" spans="1:22" s="6" customFormat="1" ht="35.1" customHeight="1">
      <c r="A32" s="3">
        <f t="shared" si="0"/>
        <v>28</v>
      </c>
      <c r="B32" s="17">
        <v>2190</v>
      </c>
      <c r="C32" s="3" t="s">
        <v>303</v>
      </c>
      <c r="D32" s="4">
        <v>42618</v>
      </c>
      <c r="E32" s="4">
        <v>42618</v>
      </c>
      <c r="F32" s="263">
        <v>0</v>
      </c>
      <c r="G32" s="4">
        <v>42618</v>
      </c>
      <c r="H32" s="263">
        <v>0</v>
      </c>
      <c r="I32" s="4">
        <v>0</v>
      </c>
      <c r="J32" s="4">
        <v>0</v>
      </c>
      <c r="K32" s="263">
        <v>0</v>
      </c>
      <c r="L32" s="4">
        <v>0</v>
      </c>
      <c r="M32" s="4">
        <v>0</v>
      </c>
      <c r="N32" s="4"/>
      <c r="O32" s="4"/>
      <c r="P32" s="217"/>
      <c r="Q32" s="217"/>
      <c r="R32" s="217"/>
      <c r="S32" s="217"/>
      <c r="T32" s="217"/>
      <c r="U32" s="217"/>
      <c r="V32" s="217"/>
    </row>
    <row r="33" spans="1:22" s="6" customFormat="1" ht="35.1" customHeight="1">
      <c r="A33" s="3">
        <f t="shared" si="0"/>
        <v>29</v>
      </c>
      <c r="B33" s="17">
        <v>2193</v>
      </c>
      <c r="C33" s="3" t="s">
        <v>305</v>
      </c>
      <c r="D33" s="4">
        <v>7000000</v>
      </c>
      <c r="E33" s="4">
        <v>745000</v>
      </c>
      <c r="F33" s="263">
        <v>6255000</v>
      </c>
      <c r="G33" s="4">
        <v>266754</v>
      </c>
      <c r="H33" s="263">
        <v>33246</v>
      </c>
      <c r="I33" s="4">
        <v>1500000</v>
      </c>
      <c r="J33" s="4">
        <v>5200000</v>
      </c>
      <c r="K33" s="263">
        <v>0</v>
      </c>
      <c r="L33" s="4">
        <v>1500000</v>
      </c>
      <c r="M33" s="4">
        <v>1500000</v>
      </c>
      <c r="N33" s="4"/>
      <c r="O33" s="4"/>
      <c r="P33" s="5"/>
      <c r="Q33" s="5"/>
      <c r="R33" s="5"/>
      <c r="S33" s="5"/>
      <c r="T33" s="5"/>
      <c r="U33" s="5"/>
      <c r="V33" s="5"/>
    </row>
    <row r="34" spans="1:22" s="5" customFormat="1" ht="35.1" customHeight="1">
      <c r="A34" s="3">
        <f t="shared" si="0"/>
        <v>30</v>
      </c>
      <c r="B34" s="17">
        <v>2199</v>
      </c>
      <c r="C34" s="3" t="s">
        <v>310</v>
      </c>
      <c r="D34" s="4">
        <v>1000000</v>
      </c>
      <c r="E34" s="4">
        <v>1000000</v>
      </c>
      <c r="F34" s="263">
        <v>0</v>
      </c>
      <c r="G34" s="4">
        <v>80818</v>
      </c>
      <c r="H34" s="263">
        <v>28182</v>
      </c>
      <c r="I34" s="4">
        <v>100000</v>
      </c>
      <c r="J34" s="4">
        <v>791000</v>
      </c>
      <c r="K34" s="263">
        <v>0</v>
      </c>
      <c r="L34" s="4">
        <v>100000</v>
      </c>
      <c r="M34" s="4">
        <v>100000</v>
      </c>
      <c r="N34" s="4"/>
      <c r="O34" s="4"/>
    </row>
    <row r="35" spans="1:22" s="5" customFormat="1" ht="35.1" customHeight="1">
      <c r="A35" s="3">
        <f t="shared" si="0"/>
        <v>31</v>
      </c>
      <c r="B35" s="17">
        <v>2200</v>
      </c>
      <c r="C35" s="3" t="s">
        <v>311</v>
      </c>
      <c r="D35" s="4">
        <v>1700000</v>
      </c>
      <c r="E35" s="4">
        <v>1700000</v>
      </c>
      <c r="F35" s="263">
        <v>0</v>
      </c>
      <c r="G35" s="4">
        <v>290592</v>
      </c>
      <c r="H35" s="263">
        <v>32408</v>
      </c>
      <c r="I35" s="4">
        <v>300000</v>
      </c>
      <c r="J35" s="4">
        <v>1077000</v>
      </c>
      <c r="K35" s="263">
        <v>0</v>
      </c>
      <c r="L35" s="4">
        <v>300000</v>
      </c>
      <c r="M35" s="4">
        <v>300000</v>
      </c>
      <c r="N35" s="4"/>
      <c r="O35" s="4"/>
    </row>
    <row r="36" spans="1:22" s="5" customFormat="1" ht="35.1" customHeight="1">
      <c r="A36" s="3">
        <f t="shared" si="0"/>
        <v>32</v>
      </c>
      <c r="B36" s="17">
        <v>20000</v>
      </c>
      <c r="C36" s="3" t="s">
        <v>340</v>
      </c>
      <c r="D36" s="4">
        <v>5200000</v>
      </c>
      <c r="E36" s="4">
        <v>5200000</v>
      </c>
      <c r="F36" s="263">
        <v>0</v>
      </c>
      <c r="G36" s="4">
        <v>283827</v>
      </c>
      <c r="H36" s="263">
        <v>216173</v>
      </c>
      <c r="I36" s="4">
        <v>2000000</v>
      </c>
      <c r="J36" s="4">
        <v>2700000</v>
      </c>
      <c r="K36" s="263">
        <v>0</v>
      </c>
      <c r="L36" s="4">
        <v>2000000</v>
      </c>
      <c r="M36" s="4">
        <v>2000000</v>
      </c>
      <c r="N36" s="4"/>
      <c r="O36" s="4"/>
    </row>
    <row r="37" spans="1:22" s="5" customFormat="1" ht="35.1" customHeight="1">
      <c r="A37" s="3">
        <f t="shared" si="0"/>
        <v>33</v>
      </c>
      <c r="B37" s="17">
        <v>20001</v>
      </c>
      <c r="C37" s="3" t="s">
        <v>365</v>
      </c>
      <c r="D37" s="4">
        <v>6110000</v>
      </c>
      <c r="E37" s="4">
        <v>4000000</v>
      </c>
      <c r="F37" s="263">
        <v>2110000</v>
      </c>
      <c r="G37" s="4">
        <v>108657</v>
      </c>
      <c r="H37" s="263">
        <v>1343</v>
      </c>
      <c r="I37" s="4">
        <v>0</v>
      </c>
      <c r="J37" s="4">
        <v>6000000</v>
      </c>
      <c r="K37" s="263">
        <v>0</v>
      </c>
      <c r="L37" s="4">
        <v>0</v>
      </c>
      <c r="M37" s="4">
        <v>0</v>
      </c>
      <c r="N37" s="4"/>
      <c r="O37" s="4"/>
      <c r="P37" s="6"/>
      <c r="Q37" s="6"/>
      <c r="R37" s="6"/>
      <c r="S37" s="6"/>
      <c r="T37" s="6"/>
      <c r="U37" s="6"/>
      <c r="V37" s="6"/>
    </row>
    <row r="38" spans="1:22" s="5" customFormat="1" ht="35.1" customHeight="1">
      <c r="A38" s="3">
        <f t="shared" si="0"/>
        <v>34</v>
      </c>
      <c r="B38" s="17">
        <v>20002</v>
      </c>
      <c r="C38" s="3" t="s">
        <v>341</v>
      </c>
      <c r="D38" s="4">
        <v>7460000</v>
      </c>
      <c r="E38" s="4">
        <v>7460000</v>
      </c>
      <c r="F38" s="263">
        <v>0</v>
      </c>
      <c r="G38" s="4">
        <v>5722319</v>
      </c>
      <c r="H38" s="263">
        <v>1737681</v>
      </c>
      <c r="I38" s="4">
        <v>0</v>
      </c>
      <c r="J38" s="4">
        <v>0</v>
      </c>
      <c r="K38" s="263">
        <v>0</v>
      </c>
      <c r="L38" s="4">
        <v>0</v>
      </c>
      <c r="M38" s="4">
        <v>0</v>
      </c>
      <c r="N38" s="4"/>
      <c r="O38" s="4"/>
    </row>
    <row r="39" spans="1:22" s="5" customFormat="1" ht="35.1" customHeight="1">
      <c r="A39" s="3">
        <f t="shared" si="0"/>
        <v>35</v>
      </c>
      <c r="B39" s="17">
        <v>20058</v>
      </c>
      <c r="C39" s="3" t="s">
        <v>385</v>
      </c>
      <c r="D39" s="4">
        <v>800000</v>
      </c>
      <c r="E39" s="4">
        <v>800000</v>
      </c>
      <c r="F39" s="263">
        <v>0</v>
      </c>
      <c r="G39" s="4">
        <v>205510</v>
      </c>
      <c r="H39" s="263">
        <v>39990</v>
      </c>
      <c r="I39" s="4">
        <v>200000</v>
      </c>
      <c r="J39" s="4">
        <v>354500</v>
      </c>
      <c r="K39" s="263">
        <v>0</v>
      </c>
      <c r="L39" s="4">
        <v>200000</v>
      </c>
      <c r="M39" s="4">
        <v>200000</v>
      </c>
      <c r="N39" s="4"/>
      <c r="O39" s="4"/>
    </row>
    <row r="40" spans="1:22" s="5" customFormat="1" ht="35.1" customHeight="1">
      <c r="A40" s="3">
        <f t="shared" si="0"/>
        <v>36</v>
      </c>
      <c r="B40" s="17">
        <v>20060</v>
      </c>
      <c r="C40" s="3" t="s">
        <v>386</v>
      </c>
      <c r="D40" s="4">
        <v>1400000</v>
      </c>
      <c r="E40" s="4">
        <v>1400000</v>
      </c>
      <c r="F40" s="263">
        <v>0</v>
      </c>
      <c r="G40" s="4">
        <v>377121</v>
      </c>
      <c r="H40" s="263">
        <v>322879</v>
      </c>
      <c r="I40" s="4">
        <v>700000</v>
      </c>
      <c r="J40" s="4">
        <v>0</v>
      </c>
      <c r="K40" s="263">
        <v>0</v>
      </c>
      <c r="L40" s="4">
        <v>700000</v>
      </c>
      <c r="M40" s="4">
        <v>700000</v>
      </c>
      <c r="N40" s="4"/>
      <c r="O40" s="4"/>
    </row>
    <row r="41" spans="1:22" s="5" customFormat="1" ht="35.1" customHeight="1">
      <c r="A41" s="3">
        <f t="shared" si="0"/>
        <v>37</v>
      </c>
      <c r="B41" s="17">
        <v>20061</v>
      </c>
      <c r="C41" s="3" t="s">
        <v>404</v>
      </c>
      <c r="D41" s="4">
        <v>700000</v>
      </c>
      <c r="E41" s="4">
        <v>700000</v>
      </c>
      <c r="F41" s="263">
        <v>0</v>
      </c>
      <c r="G41" s="4">
        <v>0</v>
      </c>
      <c r="H41" s="263">
        <v>0</v>
      </c>
      <c r="I41" s="4">
        <v>200000</v>
      </c>
      <c r="J41" s="4">
        <v>500000</v>
      </c>
      <c r="K41" s="263">
        <v>0</v>
      </c>
      <c r="L41" s="4">
        <v>200000</v>
      </c>
      <c r="M41" s="4">
        <v>200000</v>
      </c>
      <c r="N41" s="4"/>
      <c r="O41" s="4"/>
    </row>
    <row r="42" spans="1:22" s="5" customFormat="1" ht="35.1" customHeight="1">
      <c r="A42" s="3">
        <f t="shared" si="0"/>
        <v>38</v>
      </c>
      <c r="B42" s="17">
        <v>20062</v>
      </c>
      <c r="C42" s="3" t="s">
        <v>18</v>
      </c>
      <c r="D42" s="4">
        <v>300000</v>
      </c>
      <c r="E42" s="4">
        <v>300000</v>
      </c>
      <c r="F42" s="263">
        <v>0</v>
      </c>
      <c r="G42" s="4">
        <v>107573</v>
      </c>
      <c r="H42" s="263">
        <v>38427</v>
      </c>
      <c r="I42" s="4">
        <v>40000</v>
      </c>
      <c r="J42" s="4">
        <v>114000</v>
      </c>
      <c r="K42" s="263">
        <v>0</v>
      </c>
      <c r="L42" s="4">
        <v>40000</v>
      </c>
      <c r="M42" s="4">
        <v>40000</v>
      </c>
      <c r="N42" s="4"/>
      <c r="O42" s="4"/>
    </row>
    <row r="43" spans="1:22" s="5" customFormat="1" ht="35.1" customHeight="1">
      <c r="A43" s="3">
        <f t="shared" si="0"/>
        <v>39</v>
      </c>
      <c r="B43" s="17">
        <v>20102</v>
      </c>
      <c r="C43" s="3" t="s">
        <v>494</v>
      </c>
      <c r="D43" s="4">
        <v>1000000</v>
      </c>
      <c r="E43" s="4">
        <v>1000000</v>
      </c>
      <c r="F43" s="263">
        <v>0</v>
      </c>
      <c r="G43" s="4">
        <v>819792</v>
      </c>
      <c r="H43" s="263">
        <v>180208</v>
      </c>
      <c r="I43" s="4">
        <v>0</v>
      </c>
      <c r="J43" s="4">
        <v>0</v>
      </c>
      <c r="K43" s="263">
        <v>0</v>
      </c>
      <c r="L43" s="4">
        <v>0</v>
      </c>
      <c r="M43" s="4">
        <v>0</v>
      </c>
      <c r="N43" s="4"/>
      <c r="O43" s="4"/>
      <c r="P43" s="6"/>
      <c r="Q43" s="6"/>
      <c r="R43" s="6"/>
      <c r="S43" s="6"/>
      <c r="T43" s="6"/>
      <c r="U43" s="6"/>
      <c r="V43" s="6"/>
    </row>
    <row r="44" spans="1:22" s="5" customFormat="1" ht="35.1" customHeight="1">
      <c r="A44" s="3">
        <f t="shared" si="0"/>
        <v>40</v>
      </c>
      <c r="B44" s="17">
        <v>20107</v>
      </c>
      <c r="C44" s="106" t="s">
        <v>476</v>
      </c>
      <c r="D44" s="94">
        <v>17000000</v>
      </c>
      <c r="E44" s="94">
        <v>10550000</v>
      </c>
      <c r="F44" s="263">
        <v>6450000</v>
      </c>
      <c r="G44" s="94">
        <v>123052</v>
      </c>
      <c r="H44" s="263">
        <v>26948</v>
      </c>
      <c r="I44" s="4">
        <v>16850000</v>
      </c>
      <c r="J44" s="4">
        <v>0</v>
      </c>
      <c r="K44" s="218">
        <v>0</v>
      </c>
      <c r="L44" s="94">
        <v>16850000</v>
      </c>
      <c r="M44" s="4">
        <v>0</v>
      </c>
      <c r="N44" s="94"/>
      <c r="O44" s="94">
        <v>16850000</v>
      </c>
      <c r="P44" s="6"/>
      <c r="Q44" s="6"/>
      <c r="R44" s="6"/>
      <c r="S44" s="6"/>
      <c r="T44" s="6"/>
      <c r="U44" s="6"/>
      <c r="V44" s="6"/>
    </row>
    <row r="45" spans="1:22" s="5" customFormat="1" ht="35.1" customHeight="1">
      <c r="A45" s="3">
        <f t="shared" si="0"/>
        <v>41</v>
      </c>
      <c r="B45" s="17">
        <v>20142</v>
      </c>
      <c r="C45" s="106" t="s">
        <v>584</v>
      </c>
      <c r="D45" s="94">
        <v>18000000</v>
      </c>
      <c r="E45" s="94">
        <v>18000000</v>
      </c>
      <c r="F45" s="263">
        <v>0</v>
      </c>
      <c r="G45" s="94">
        <v>689971</v>
      </c>
      <c r="H45" s="263">
        <v>10029</v>
      </c>
      <c r="I45" s="4">
        <v>8500000</v>
      </c>
      <c r="J45" s="4">
        <v>8800000</v>
      </c>
      <c r="K45" s="218"/>
      <c r="L45" s="94">
        <v>8500000</v>
      </c>
      <c r="M45" s="4">
        <v>0</v>
      </c>
      <c r="N45" s="94"/>
      <c r="O45" s="4">
        <v>8500000</v>
      </c>
      <c r="P45" s="6"/>
      <c r="Q45" s="6"/>
      <c r="R45" s="6"/>
      <c r="S45" s="6"/>
      <c r="T45" s="6"/>
      <c r="U45" s="6"/>
      <c r="V45" s="6"/>
    </row>
    <row r="46" spans="1:22" s="5" customFormat="1" ht="35.1" customHeight="1">
      <c r="A46" s="3">
        <f t="shared" si="0"/>
        <v>42</v>
      </c>
      <c r="B46" s="17">
        <v>20144</v>
      </c>
      <c r="C46" s="106" t="s">
        <v>586</v>
      </c>
      <c r="D46" s="94">
        <v>1000000</v>
      </c>
      <c r="E46" s="94">
        <v>1000000</v>
      </c>
      <c r="F46" s="263">
        <v>0</v>
      </c>
      <c r="G46" s="94">
        <v>0</v>
      </c>
      <c r="H46" s="218">
        <v>600000</v>
      </c>
      <c r="I46" s="4">
        <v>0</v>
      </c>
      <c r="J46" s="94">
        <v>400000</v>
      </c>
      <c r="K46" s="94">
        <v>0</v>
      </c>
      <c r="L46" s="94">
        <v>0</v>
      </c>
      <c r="M46" s="4">
        <v>0</v>
      </c>
      <c r="N46" s="94"/>
      <c r="O46" s="4"/>
      <c r="P46" s="217"/>
      <c r="Q46" s="217"/>
    </row>
    <row r="47" spans="1:22" s="5" customFormat="1" ht="35.1" customHeight="1">
      <c r="A47" s="3">
        <f t="shared" si="0"/>
        <v>43</v>
      </c>
      <c r="B47" s="17">
        <v>20145</v>
      </c>
      <c r="C47" s="106" t="s">
        <v>588</v>
      </c>
      <c r="D47" s="94">
        <v>1500000</v>
      </c>
      <c r="E47" s="94">
        <v>1500000</v>
      </c>
      <c r="F47" s="263">
        <v>0</v>
      </c>
      <c r="G47" s="94">
        <v>1387403</v>
      </c>
      <c r="H47" s="218">
        <v>12597</v>
      </c>
      <c r="I47" s="4">
        <v>0</v>
      </c>
      <c r="J47" s="94">
        <v>100000</v>
      </c>
      <c r="K47" s="94">
        <v>0</v>
      </c>
      <c r="L47" s="94">
        <v>0</v>
      </c>
      <c r="M47" s="4">
        <v>0</v>
      </c>
      <c r="N47" s="94"/>
      <c r="O47" s="4"/>
      <c r="P47" s="217"/>
      <c r="Q47" s="217"/>
    </row>
    <row r="48" spans="1:22" s="5" customFormat="1" ht="35.1" customHeight="1">
      <c r="A48" s="3">
        <f t="shared" si="0"/>
        <v>44</v>
      </c>
      <c r="B48" s="17">
        <v>20146</v>
      </c>
      <c r="C48" s="17" t="s">
        <v>779</v>
      </c>
      <c r="D48" s="94">
        <v>800000</v>
      </c>
      <c r="E48" s="94">
        <v>400000</v>
      </c>
      <c r="F48" s="263">
        <v>400000</v>
      </c>
      <c r="G48" s="94"/>
      <c r="H48" s="218">
        <v>0</v>
      </c>
      <c r="I48" s="4">
        <v>400000</v>
      </c>
      <c r="J48" s="94">
        <v>400000</v>
      </c>
      <c r="K48" s="94"/>
      <c r="L48" s="94">
        <v>400000</v>
      </c>
      <c r="M48" s="4">
        <v>400000</v>
      </c>
      <c r="N48" s="94"/>
      <c r="O48" s="4"/>
      <c r="P48" s="267"/>
      <c r="Q48" s="267"/>
    </row>
    <row r="49" spans="1:22" s="5" customFormat="1" ht="54" customHeight="1">
      <c r="A49" s="3">
        <f t="shared" si="0"/>
        <v>45</v>
      </c>
      <c r="B49" s="17">
        <v>20147</v>
      </c>
      <c r="C49" s="17" t="s">
        <v>780</v>
      </c>
      <c r="D49" s="94">
        <v>600000</v>
      </c>
      <c r="E49" s="94">
        <v>600000</v>
      </c>
      <c r="F49" s="263">
        <v>0</v>
      </c>
      <c r="G49" s="94"/>
      <c r="H49" s="218">
        <v>150000</v>
      </c>
      <c r="I49" s="4">
        <v>450000</v>
      </c>
      <c r="J49" s="94">
        <v>0</v>
      </c>
      <c r="K49" s="94"/>
      <c r="L49" s="94">
        <v>450000</v>
      </c>
      <c r="M49" s="4">
        <v>450000</v>
      </c>
      <c r="N49" s="94"/>
      <c r="O49" s="4"/>
      <c r="P49" s="267"/>
      <c r="Q49" s="267"/>
    </row>
    <row r="50" spans="1:22" s="5" customFormat="1" ht="35.1" customHeight="1">
      <c r="A50" s="3">
        <f t="shared" si="0"/>
        <v>46</v>
      </c>
      <c r="B50" s="17">
        <v>20188</v>
      </c>
      <c r="C50" s="17" t="s">
        <v>781</v>
      </c>
      <c r="D50" s="288">
        <v>20000000</v>
      </c>
      <c r="E50" s="94"/>
      <c r="F50" s="94">
        <v>20000000</v>
      </c>
      <c r="G50" s="94">
        <v>0</v>
      </c>
      <c r="H50" s="94">
        <v>0</v>
      </c>
      <c r="I50" s="4">
        <v>5000000</v>
      </c>
      <c r="J50" s="94">
        <v>15000000</v>
      </c>
      <c r="K50" s="94">
        <v>0</v>
      </c>
      <c r="L50" s="94">
        <v>5000000</v>
      </c>
      <c r="M50" s="94">
        <v>5000000</v>
      </c>
      <c r="N50" s="94"/>
      <c r="O50" s="94"/>
    </row>
    <row r="51" spans="1:22" s="5" customFormat="1" ht="35.1" customHeight="1">
      <c r="A51" s="3">
        <f t="shared" si="0"/>
        <v>47</v>
      </c>
      <c r="B51" s="17">
        <v>20189</v>
      </c>
      <c r="C51" s="17" t="s">
        <v>782</v>
      </c>
      <c r="D51" s="288">
        <v>500000</v>
      </c>
      <c r="E51" s="94"/>
      <c r="F51" s="94">
        <v>500000</v>
      </c>
      <c r="G51" s="94"/>
      <c r="H51" s="94"/>
      <c r="I51" s="4">
        <v>300000</v>
      </c>
      <c r="J51" s="94"/>
      <c r="K51" s="94"/>
      <c r="L51" s="94">
        <v>300000</v>
      </c>
      <c r="M51" s="94">
        <v>300000</v>
      </c>
      <c r="N51" s="94"/>
      <c r="O51" s="94"/>
    </row>
    <row r="52" spans="1:22" s="5" customFormat="1" ht="35.1" customHeight="1">
      <c r="A52" s="3">
        <f t="shared" si="0"/>
        <v>48</v>
      </c>
      <c r="B52" s="17">
        <v>20190</v>
      </c>
      <c r="C52" s="106" t="s">
        <v>783</v>
      </c>
      <c r="D52" s="94">
        <v>5000000</v>
      </c>
      <c r="E52" s="94"/>
      <c r="F52" s="94">
        <v>5000000</v>
      </c>
      <c r="G52" s="94">
        <v>0</v>
      </c>
      <c r="H52" s="94">
        <v>0</v>
      </c>
      <c r="I52" s="4">
        <v>500000</v>
      </c>
      <c r="J52" s="94">
        <v>4500000</v>
      </c>
      <c r="K52" s="94">
        <v>0</v>
      </c>
      <c r="L52" s="94">
        <v>500000</v>
      </c>
      <c r="M52" s="94">
        <v>500000</v>
      </c>
      <c r="N52" s="94"/>
      <c r="O52" s="94"/>
    </row>
    <row r="53" spans="1:22" s="5" customFormat="1" ht="35.1" customHeight="1">
      <c r="A53" s="3">
        <f t="shared" si="0"/>
        <v>49</v>
      </c>
      <c r="B53" s="17">
        <v>20191</v>
      </c>
      <c r="C53" s="106" t="s">
        <v>784</v>
      </c>
      <c r="D53" s="94">
        <v>9500000</v>
      </c>
      <c r="E53" s="94"/>
      <c r="F53" s="94">
        <v>9500000</v>
      </c>
      <c r="G53" s="94">
        <v>0</v>
      </c>
      <c r="H53" s="94">
        <v>0</v>
      </c>
      <c r="I53" s="4">
        <v>3500000</v>
      </c>
      <c r="J53" s="94">
        <v>6000000</v>
      </c>
      <c r="K53" s="94">
        <v>0</v>
      </c>
      <c r="L53" s="94">
        <v>3500000</v>
      </c>
      <c r="M53" s="94">
        <v>3500000</v>
      </c>
      <c r="N53" s="94"/>
      <c r="O53" s="94"/>
    </row>
    <row r="54" spans="1:22" s="36" customFormat="1" ht="35.1" customHeight="1">
      <c r="A54" s="200">
        <f>COUNT(A5:A53)</f>
        <v>49</v>
      </c>
      <c r="B54" s="18"/>
      <c r="C54" s="176" t="s">
        <v>61</v>
      </c>
      <c r="D54" s="200">
        <v>1392695858</v>
      </c>
      <c r="E54" s="200">
        <v>399341756</v>
      </c>
      <c r="F54" s="200">
        <v>993354102</v>
      </c>
      <c r="G54" s="200">
        <v>128282048</v>
      </c>
      <c r="H54" s="200">
        <v>8076979</v>
      </c>
      <c r="I54" s="200">
        <v>126998229</v>
      </c>
      <c r="J54" s="200">
        <v>1129138602</v>
      </c>
      <c r="K54" s="200">
        <v>0</v>
      </c>
      <c r="L54" s="200">
        <v>126998229</v>
      </c>
      <c r="M54" s="200">
        <v>21138229</v>
      </c>
      <c r="N54" s="200">
        <v>1510000</v>
      </c>
      <c r="O54" s="200">
        <v>104350000</v>
      </c>
      <c r="P54" s="253"/>
      <c r="Q54" s="253"/>
      <c r="R54" s="253"/>
      <c r="S54" s="253"/>
      <c r="T54" s="253"/>
      <c r="U54" s="253"/>
      <c r="V54" s="253"/>
    </row>
    <row r="63" spans="1:22">
      <c r="C63" s="10"/>
      <c r="D63" s="10"/>
      <c r="E63" s="10"/>
      <c r="F63" s="10"/>
      <c r="G63" s="10"/>
      <c r="H63" s="325"/>
      <c r="I63" s="10"/>
      <c r="J63" s="10"/>
      <c r="K63" s="10"/>
    </row>
    <row r="66" spans="8:8" s="10" customFormat="1">
      <c r="H66" s="325"/>
    </row>
    <row r="69" spans="8:8" s="10" customFormat="1">
      <c r="H69" s="325"/>
    </row>
    <row r="71" spans="8:8" s="10" customFormat="1">
      <c r="H71" s="325"/>
    </row>
    <row r="73" spans="8:8" s="10" customFormat="1">
      <c r="H73" s="325"/>
    </row>
  </sheetData>
  <conditionalFormatting sqref="J1:J3 J55:J1048576">
    <cfRule type="cellIs" dxfId="47" priority="3" operator="lessThan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4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23"/>
  <sheetViews>
    <sheetView showZeros="0" rightToLeft="1" workbookViewId="0">
      <selection activeCell="U24" sqref="U24"/>
    </sheetView>
  </sheetViews>
  <sheetFormatPr defaultColWidth="9.140625" defaultRowHeight="14.25"/>
  <cols>
    <col min="1" max="1" width="9.140625" style="96"/>
    <col min="2" max="7" width="9.140625" style="52"/>
    <col min="8" max="8" width="14.28515625" style="52" customWidth="1"/>
    <col min="9" max="16384" width="9.140625" style="52"/>
  </cols>
  <sheetData>
    <row r="3" spans="1:10" ht="20.25">
      <c r="B3" s="61" t="s">
        <v>146</v>
      </c>
      <c r="H3" s="61" t="s">
        <v>147</v>
      </c>
      <c r="J3" s="206"/>
    </row>
    <row r="4" spans="1:10" ht="15.75">
      <c r="B4" s="54"/>
    </row>
    <row r="5" spans="1:10" ht="24.95" customHeight="1">
      <c r="A5" s="97"/>
      <c r="B5" s="54" t="s">
        <v>100</v>
      </c>
      <c r="H5" s="54">
        <v>3</v>
      </c>
    </row>
    <row r="6" spans="1:10" ht="24.95" customHeight="1">
      <c r="A6" s="97"/>
      <c r="B6" s="54" t="s">
        <v>857</v>
      </c>
      <c r="H6" s="54">
        <v>4</v>
      </c>
    </row>
    <row r="7" spans="1:10" ht="24.95" customHeight="1">
      <c r="A7" s="97"/>
      <c r="B7" s="411" t="s">
        <v>933</v>
      </c>
      <c r="F7" s="54"/>
      <c r="H7" s="519"/>
    </row>
    <row r="8" spans="1:10" ht="24.95" customHeight="1">
      <c r="A8" s="97"/>
      <c r="B8" s="54" t="s">
        <v>148</v>
      </c>
      <c r="F8" s="98"/>
      <c r="G8" s="125"/>
      <c r="H8" s="520" t="s">
        <v>995</v>
      </c>
    </row>
    <row r="9" spans="1:10" ht="24.95" customHeight="1">
      <c r="A9" s="97"/>
      <c r="B9" s="54" t="s">
        <v>216</v>
      </c>
      <c r="F9" s="99"/>
      <c r="G9" s="125"/>
      <c r="H9" s="59" t="s">
        <v>1005</v>
      </c>
    </row>
    <row r="10" spans="1:10" ht="24.95" customHeight="1">
      <c r="A10" s="97"/>
      <c r="B10" s="54" t="s">
        <v>123</v>
      </c>
      <c r="F10" s="99"/>
      <c r="G10" s="125"/>
      <c r="H10" s="59" t="s">
        <v>1007</v>
      </c>
    </row>
    <row r="11" spans="1:10" ht="24.95" customHeight="1">
      <c r="A11" s="97"/>
      <c r="B11" s="54" t="s">
        <v>342</v>
      </c>
      <c r="F11" s="100"/>
      <c r="G11" s="125"/>
      <c r="H11" s="59" t="s">
        <v>1009</v>
      </c>
    </row>
    <row r="12" spans="1:10" ht="24.95" customHeight="1">
      <c r="A12" s="97"/>
      <c r="B12" s="54" t="s">
        <v>431</v>
      </c>
      <c r="F12" s="100"/>
      <c r="G12" s="125"/>
      <c r="H12" s="59" t="s">
        <v>1010</v>
      </c>
    </row>
    <row r="13" spans="1:10" ht="24.95" customHeight="1">
      <c r="A13" s="97"/>
      <c r="B13" s="54" t="s">
        <v>483</v>
      </c>
      <c r="F13" s="100"/>
      <c r="G13" s="125"/>
      <c r="H13" s="59" t="s">
        <v>1011</v>
      </c>
    </row>
    <row r="14" spans="1:10" ht="24.95" customHeight="1">
      <c r="A14" s="97"/>
      <c r="B14" s="54" t="s">
        <v>996</v>
      </c>
      <c r="F14" s="100"/>
      <c r="G14" s="125"/>
      <c r="H14" s="59" t="s">
        <v>997</v>
      </c>
    </row>
    <row r="15" spans="1:10" ht="24.95" customHeight="1">
      <c r="A15" s="97"/>
      <c r="B15" s="54" t="s">
        <v>157</v>
      </c>
      <c r="F15" s="99"/>
      <c r="G15" s="125"/>
      <c r="H15" s="59" t="s">
        <v>1012</v>
      </c>
    </row>
    <row r="16" spans="1:10" ht="24.95" customHeight="1">
      <c r="A16" s="97"/>
      <c r="B16" s="54" t="s">
        <v>158</v>
      </c>
      <c r="F16" s="99"/>
      <c r="G16" s="125"/>
      <c r="H16" s="59" t="s">
        <v>1013</v>
      </c>
    </row>
    <row r="17" spans="1:8" ht="24.95" customHeight="1">
      <c r="A17" s="97"/>
      <c r="B17" s="54" t="s">
        <v>242</v>
      </c>
      <c r="F17" s="99"/>
      <c r="G17" s="125"/>
      <c r="H17" s="59" t="s">
        <v>1014</v>
      </c>
    </row>
    <row r="18" spans="1:8" ht="24.95" customHeight="1">
      <c r="A18" s="97"/>
      <c r="B18" s="54" t="s">
        <v>152</v>
      </c>
      <c r="F18" s="99"/>
      <c r="G18" s="125"/>
      <c r="H18" s="59" t="s">
        <v>1015</v>
      </c>
    </row>
    <row r="19" spans="1:8" ht="24.95" customHeight="1">
      <c r="A19" s="97"/>
      <c r="B19" s="54" t="s">
        <v>137</v>
      </c>
      <c r="H19" s="59" t="s">
        <v>1016</v>
      </c>
    </row>
    <row r="20" spans="1:8" ht="24.95" customHeight="1">
      <c r="A20" s="97"/>
      <c r="B20" s="54"/>
      <c r="H20" s="59"/>
    </row>
    <row r="21" spans="1:8" ht="15.75">
      <c r="A21" s="97"/>
    </row>
    <row r="23" spans="1:8">
      <c r="B23" s="24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ignoredErrors>
    <ignoredError sqref="H8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0125-7148-4304-A4C2-9F3B6503C798}">
  <sheetPr>
    <pageSetUpPr fitToPage="1"/>
  </sheetPr>
  <dimension ref="A1:X81"/>
  <sheetViews>
    <sheetView showZeros="0" rightToLeft="1" zoomScaleNormal="100" zoomScaleSheetLayoutView="80" workbookViewId="0">
      <pane xSplit="4" ySplit="4" topLeftCell="E11" activePane="bottomRight" state="frozen"/>
      <selection activeCell="U24" sqref="U24"/>
      <selection pane="topRight" activeCell="U24" sqref="U24"/>
      <selection pane="bottomLeft" activeCell="U24" sqref="U24"/>
      <selection pane="bottomRight" activeCell="L7" sqref="L7"/>
    </sheetView>
  </sheetViews>
  <sheetFormatPr defaultColWidth="8.85546875" defaultRowHeight="15"/>
  <cols>
    <col min="1" max="1" width="4.140625" style="10" customWidth="1"/>
    <col min="2" max="2" width="5.7109375" style="10" customWidth="1"/>
    <col min="3" max="3" width="28.42578125" style="13" customWidth="1"/>
    <col min="4" max="4" width="12.7109375" style="11" bestFit="1" customWidth="1"/>
    <col min="5" max="5" width="11.140625" style="11" customWidth="1"/>
    <col min="6" max="6" width="10.5703125" style="311" customWidth="1"/>
    <col min="7" max="7" width="11.140625" style="11" customWidth="1"/>
    <col min="8" max="8" width="12.85546875" style="11" customWidth="1"/>
    <col min="9" max="10" width="11.140625" style="10" customWidth="1"/>
    <col min="11" max="11" width="9.28515625" style="10" customWidth="1"/>
    <col min="12" max="12" width="10.28515625" style="10" customWidth="1"/>
    <col min="13" max="13" width="11.140625" style="10" customWidth="1"/>
    <col min="14" max="14" width="26.42578125" style="13" customWidth="1"/>
    <col min="15" max="15" width="10.7109375" style="16" customWidth="1"/>
    <col min="16" max="16" width="15" style="16" customWidth="1"/>
    <col min="17" max="16384" width="8.85546875" style="10"/>
  </cols>
  <sheetData>
    <row r="1" spans="1:24" s="262" customFormat="1" ht="18.75" customHeight="1">
      <c r="C1" s="37"/>
      <c r="F1" s="299"/>
      <c r="J1" s="262" t="s">
        <v>474</v>
      </c>
      <c r="K1" s="300"/>
      <c r="L1" s="300"/>
      <c r="N1" s="300"/>
      <c r="O1" s="16"/>
      <c r="P1" s="16"/>
    </row>
    <row r="2" spans="1:24" ht="18.75">
      <c r="A2" s="37" t="s">
        <v>216</v>
      </c>
      <c r="B2" s="262"/>
      <c r="C2" s="301"/>
      <c r="D2" s="262"/>
      <c r="F2" s="302"/>
      <c r="G2" s="262"/>
      <c r="H2" s="303"/>
      <c r="I2" s="436"/>
      <c r="J2" s="436"/>
      <c r="K2" s="436"/>
      <c r="L2" s="436"/>
      <c r="M2" s="436"/>
      <c r="N2" s="10"/>
    </row>
    <row r="3" spans="1:24" ht="18.75">
      <c r="D3" s="304"/>
      <c r="E3" s="304"/>
      <c r="F3" s="307"/>
      <c r="G3" s="304"/>
      <c r="H3" s="304"/>
      <c r="I3" s="304"/>
    </row>
    <row r="4" spans="1:24" s="16" customFormat="1" ht="73.5" customHeight="1">
      <c r="A4" s="2" t="s">
        <v>0</v>
      </c>
      <c r="B4" s="2" t="s">
        <v>1</v>
      </c>
      <c r="C4" s="2" t="s">
        <v>2</v>
      </c>
      <c r="D4" s="12" t="s">
        <v>3</v>
      </c>
      <c r="E4" s="12" t="s">
        <v>6</v>
      </c>
      <c r="F4" s="12" t="s">
        <v>761</v>
      </c>
      <c r="G4" s="12" t="s">
        <v>762</v>
      </c>
      <c r="H4" s="2" t="s">
        <v>763</v>
      </c>
      <c r="I4" s="2" t="s">
        <v>765</v>
      </c>
      <c r="J4" s="2" t="s">
        <v>7</v>
      </c>
      <c r="K4" s="2" t="s">
        <v>8</v>
      </c>
      <c r="L4" s="2" t="s">
        <v>155</v>
      </c>
      <c r="M4" s="2" t="s">
        <v>53</v>
      </c>
      <c r="N4" s="12" t="s">
        <v>176</v>
      </c>
    </row>
    <row r="5" spans="1:24" s="5" customFormat="1" ht="35.1" customHeight="1">
      <c r="A5" s="3">
        <v>1</v>
      </c>
      <c r="B5" s="3">
        <v>592</v>
      </c>
      <c r="C5" s="3" t="s">
        <v>14</v>
      </c>
      <c r="D5" s="4">
        <v>54893000</v>
      </c>
      <c r="E5" s="4">
        <v>20952686</v>
      </c>
      <c r="F5" s="263">
        <v>167314</v>
      </c>
      <c r="G5" s="339">
        <v>0</v>
      </c>
      <c r="H5" s="4">
        <v>33773000</v>
      </c>
      <c r="I5" s="4">
        <v>0</v>
      </c>
      <c r="J5" s="4">
        <v>0</v>
      </c>
      <c r="K5" s="4"/>
      <c r="L5" s="4"/>
      <c r="M5" s="4"/>
      <c r="N5" s="3" t="s">
        <v>665</v>
      </c>
      <c r="O5" s="16"/>
      <c r="P5" s="16"/>
    </row>
    <row r="6" spans="1:24" s="5" customFormat="1" ht="35.1" customHeight="1">
      <c r="A6" s="3">
        <f t="shared" ref="A6:A53" si="0">A5+1</f>
        <v>2</v>
      </c>
      <c r="B6" s="3">
        <v>608</v>
      </c>
      <c r="C6" s="3" t="s">
        <v>19</v>
      </c>
      <c r="D6" s="4">
        <v>15000000</v>
      </c>
      <c r="E6" s="4">
        <v>8036769</v>
      </c>
      <c r="F6" s="263">
        <v>563231</v>
      </c>
      <c r="G6" s="4">
        <v>1000000</v>
      </c>
      <c r="H6" s="4">
        <v>5400000</v>
      </c>
      <c r="I6" s="4">
        <v>1000000</v>
      </c>
      <c r="J6" s="4">
        <v>1000000</v>
      </c>
      <c r="K6" s="4"/>
      <c r="L6" s="4"/>
      <c r="M6" s="4"/>
      <c r="N6" s="3" t="s">
        <v>177</v>
      </c>
      <c r="O6" s="16"/>
      <c r="P6" s="16"/>
    </row>
    <row r="7" spans="1:24" s="5" customFormat="1" ht="35.1" customHeight="1">
      <c r="A7" s="3">
        <f t="shared" si="0"/>
        <v>3</v>
      </c>
      <c r="B7" s="3">
        <v>626</v>
      </c>
      <c r="C7" s="3" t="s">
        <v>272</v>
      </c>
      <c r="D7" s="4">
        <v>1000000000</v>
      </c>
      <c r="E7" s="4">
        <v>19946984</v>
      </c>
      <c r="F7" s="263">
        <v>786914</v>
      </c>
      <c r="G7" s="4">
        <v>70000000</v>
      </c>
      <c r="H7" s="4">
        <v>909266102</v>
      </c>
      <c r="I7" s="4">
        <v>70000000</v>
      </c>
      <c r="J7" s="4">
        <v>0</v>
      </c>
      <c r="K7" s="4"/>
      <c r="L7" s="4"/>
      <c r="M7" s="4">
        <v>70000000</v>
      </c>
      <c r="N7" s="17" t="s">
        <v>883</v>
      </c>
      <c r="O7" s="16"/>
      <c r="P7" s="16"/>
    </row>
    <row r="8" spans="1:24" s="6" customFormat="1" ht="61.5" customHeight="1">
      <c r="A8" s="3">
        <f t="shared" si="0"/>
        <v>4</v>
      </c>
      <c r="B8" s="3">
        <v>1018</v>
      </c>
      <c r="C8" s="3" t="s">
        <v>15</v>
      </c>
      <c r="D8" s="4">
        <v>31900000</v>
      </c>
      <c r="E8" s="4">
        <v>3144742</v>
      </c>
      <c r="F8" s="263">
        <v>5258</v>
      </c>
      <c r="G8" s="4">
        <v>10000</v>
      </c>
      <c r="H8" s="4">
        <v>28740000</v>
      </c>
      <c r="I8" s="4">
        <v>10000</v>
      </c>
      <c r="J8" s="4">
        <v>0</v>
      </c>
      <c r="K8" s="4">
        <v>10000</v>
      </c>
      <c r="L8" s="4"/>
      <c r="M8" s="4"/>
      <c r="N8" s="3" t="s">
        <v>732</v>
      </c>
      <c r="O8" s="16"/>
      <c r="P8" s="16"/>
      <c r="Q8" s="5"/>
      <c r="R8" s="5"/>
      <c r="S8" s="5"/>
      <c r="T8" s="5"/>
      <c r="U8" s="5"/>
      <c r="V8" s="5"/>
      <c r="W8" s="5"/>
      <c r="X8" s="5"/>
    </row>
    <row r="9" spans="1:24" s="5" customFormat="1" ht="46.15" customHeight="1">
      <c r="A9" s="3">
        <f t="shared" si="0"/>
        <v>5</v>
      </c>
      <c r="B9" s="3">
        <v>1100</v>
      </c>
      <c r="C9" s="3" t="s">
        <v>10</v>
      </c>
      <c r="D9" s="4">
        <v>6637000</v>
      </c>
      <c r="E9" s="4">
        <v>6636801</v>
      </c>
      <c r="F9" s="263">
        <v>199</v>
      </c>
      <c r="G9" s="339">
        <v>0</v>
      </c>
      <c r="H9" s="4">
        <v>0</v>
      </c>
      <c r="I9" s="4">
        <v>0</v>
      </c>
      <c r="J9" s="4">
        <v>0</v>
      </c>
      <c r="K9" s="4"/>
      <c r="L9" s="4"/>
      <c r="M9" s="4"/>
      <c r="N9" s="3" t="s">
        <v>863</v>
      </c>
      <c r="O9" s="16"/>
      <c r="P9" s="16"/>
    </row>
    <row r="10" spans="1:24" s="5" customFormat="1" ht="46.15" customHeight="1">
      <c r="A10" s="3">
        <f t="shared" si="0"/>
        <v>6</v>
      </c>
      <c r="B10" s="3">
        <v>1129</v>
      </c>
      <c r="C10" s="3" t="s">
        <v>20</v>
      </c>
      <c r="D10" s="4">
        <v>7500000</v>
      </c>
      <c r="E10" s="4">
        <v>6734762</v>
      </c>
      <c r="F10" s="263">
        <v>297009</v>
      </c>
      <c r="G10" s="4">
        <v>468229</v>
      </c>
      <c r="H10" s="4">
        <v>0</v>
      </c>
      <c r="I10" s="4">
        <v>468229</v>
      </c>
      <c r="J10" s="4">
        <v>468229</v>
      </c>
      <c r="K10" s="4"/>
      <c r="L10" s="4"/>
      <c r="M10" s="4"/>
      <c r="N10" s="3" t="s">
        <v>217</v>
      </c>
      <c r="O10" s="16"/>
      <c r="P10" s="16"/>
    </row>
    <row r="11" spans="1:24" s="6" customFormat="1" ht="43.15" customHeight="1">
      <c r="A11" s="3">
        <f t="shared" si="0"/>
        <v>7</v>
      </c>
      <c r="B11" s="3">
        <v>1220</v>
      </c>
      <c r="C11" s="3" t="s">
        <v>22</v>
      </c>
      <c r="D11" s="4">
        <v>8260000</v>
      </c>
      <c r="E11" s="4">
        <v>6895040</v>
      </c>
      <c r="F11" s="263">
        <v>275960</v>
      </c>
      <c r="G11" s="4">
        <v>700000</v>
      </c>
      <c r="H11" s="4">
        <v>389000</v>
      </c>
      <c r="I11" s="4">
        <v>700000</v>
      </c>
      <c r="J11" s="4">
        <v>700000</v>
      </c>
      <c r="K11" s="4"/>
      <c r="L11" s="4"/>
      <c r="M11" s="4"/>
      <c r="N11" s="3" t="s">
        <v>383</v>
      </c>
      <c r="O11" s="16"/>
      <c r="P11" s="16"/>
      <c r="Q11" s="5"/>
      <c r="R11" s="5"/>
      <c r="S11" s="5"/>
      <c r="T11" s="5"/>
      <c r="U11" s="5"/>
      <c r="V11" s="5"/>
      <c r="W11" s="5"/>
      <c r="X11" s="5"/>
    </row>
    <row r="12" spans="1:24" s="5" customFormat="1" ht="75">
      <c r="A12" s="3">
        <f t="shared" si="0"/>
        <v>8</v>
      </c>
      <c r="B12" s="3">
        <v>1366</v>
      </c>
      <c r="C12" s="3" t="s">
        <v>24</v>
      </c>
      <c r="D12" s="4">
        <v>1576000</v>
      </c>
      <c r="E12" s="4">
        <v>1093002</v>
      </c>
      <c r="F12" s="263">
        <v>282998</v>
      </c>
      <c r="G12" s="339">
        <v>0</v>
      </c>
      <c r="H12" s="4">
        <v>200000</v>
      </c>
      <c r="I12" s="4">
        <v>0</v>
      </c>
      <c r="J12" s="4">
        <v>0</v>
      </c>
      <c r="K12" s="4"/>
      <c r="L12" s="4"/>
      <c r="M12" s="4"/>
      <c r="N12" s="3" t="s">
        <v>581</v>
      </c>
      <c r="O12" s="16"/>
      <c r="P12" s="16"/>
    </row>
    <row r="13" spans="1:24" s="6" customFormat="1" ht="64.5" customHeight="1">
      <c r="A13" s="3">
        <f t="shared" si="0"/>
        <v>9</v>
      </c>
      <c r="B13" s="3">
        <v>1406</v>
      </c>
      <c r="C13" s="3" t="s">
        <v>67</v>
      </c>
      <c r="D13" s="4">
        <v>1250000</v>
      </c>
      <c r="E13" s="4">
        <v>1250000</v>
      </c>
      <c r="F13" s="263">
        <v>0</v>
      </c>
      <c r="G13" s="339">
        <v>0</v>
      </c>
      <c r="H13" s="4">
        <v>0</v>
      </c>
      <c r="I13" s="4">
        <v>0</v>
      </c>
      <c r="J13" s="4">
        <v>0</v>
      </c>
      <c r="K13" s="4"/>
      <c r="L13" s="4"/>
      <c r="M13" s="4"/>
      <c r="N13" s="3" t="s">
        <v>505</v>
      </c>
      <c r="O13" s="102"/>
      <c r="P13" s="217"/>
      <c r="Q13" s="217"/>
      <c r="R13" s="217"/>
      <c r="S13" s="217"/>
      <c r="T13" s="217"/>
      <c r="U13" s="217"/>
      <c r="V13" s="217"/>
      <c r="W13" s="217"/>
      <c r="X13" s="217"/>
    </row>
    <row r="14" spans="1:24" s="6" customFormat="1" ht="60" customHeight="1">
      <c r="A14" s="3">
        <f t="shared" si="0"/>
        <v>10</v>
      </c>
      <c r="B14" s="3">
        <v>1407</v>
      </c>
      <c r="C14" s="3" t="s">
        <v>11</v>
      </c>
      <c r="D14" s="4">
        <v>5295000</v>
      </c>
      <c r="E14" s="4">
        <v>4259631</v>
      </c>
      <c r="F14" s="263">
        <v>269369</v>
      </c>
      <c r="G14" s="4">
        <v>230000</v>
      </c>
      <c r="H14" s="4">
        <v>536000</v>
      </c>
      <c r="I14" s="4">
        <v>230000</v>
      </c>
      <c r="J14" s="4">
        <v>230000</v>
      </c>
      <c r="K14" s="4"/>
      <c r="L14" s="4"/>
      <c r="M14" s="4"/>
      <c r="N14" s="3" t="s">
        <v>314</v>
      </c>
      <c r="O14" s="16"/>
      <c r="P14" s="16"/>
    </row>
    <row r="15" spans="1:24" s="6" customFormat="1" ht="56.45" customHeight="1">
      <c r="A15" s="3">
        <f t="shared" si="0"/>
        <v>11</v>
      </c>
      <c r="B15" s="3">
        <v>1409</v>
      </c>
      <c r="C15" s="17" t="s">
        <v>416</v>
      </c>
      <c r="D15" s="4">
        <v>7680000</v>
      </c>
      <c r="E15" s="4">
        <v>7454958</v>
      </c>
      <c r="F15" s="263">
        <v>10042</v>
      </c>
      <c r="G15" s="339">
        <v>0</v>
      </c>
      <c r="H15" s="4">
        <v>215000</v>
      </c>
      <c r="I15" s="4">
        <v>0</v>
      </c>
      <c r="J15" s="4">
        <v>0</v>
      </c>
      <c r="K15" s="4"/>
      <c r="L15" s="4"/>
      <c r="M15" s="4"/>
      <c r="N15" s="3" t="s">
        <v>315</v>
      </c>
      <c r="O15" s="16"/>
      <c r="P15" s="16"/>
      <c r="Q15" s="5"/>
      <c r="R15" s="5"/>
      <c r="S15" s="5"/>
      <c r="T15" s="5"/>
      <c r="U15" s="5"/>
      <c r="V15" s="5"/>
      <c r="W15" s="5"/>
      <c r="X15" s="5"/>
    </row>
    <row r="16" spans="1:24" s="5" customFormat="1" ht="73.900000000000006" customHeight="1">
      <c r="A16" s="3">
        <f t="shared" si="0"/>
        <v>12</v>
      </c>
      <c r="B16" s="3">
        <v>1466</v>
      </c>
      <c r="C16" s="3" t="s">
        <v>12</v>
      </c>
      <c r="D16" s="4">
        <v>2200000</v>
      </c>
      <c r="E16" s="4">
        <v>1578724</v>
      </c>
      <c r="F16" s="263">
        <v>21276</v>
      </c>
      <c r="G16" s="4">
        <v>80000</v>
      </c>
      <c r="H16" s="4">
        <v>520000</v>
      </c>
      <c r="I16" s="4">
        <v>80000</v>
      </c>
      <c r="J16" s="4">
        <v>80000</v>
      </c>
      <c r="K16" s="4"/>
      <c r="L16" s="4"/>
      <c r="M16" s="4"/>
      <c r="N16" s="3" t="s">
        <v>384</v>
      </c>
      <c r="O16" s="16"/>
      <c r="P16" s="16"/>
      <c r="Q16" s="6"/>
      <c r="R16" s="6"/>
      <c r="S16" s="6"/>
      <c r="T16" s="6"/>
      <c r="U16" s="6"/>
      <c r="V16" s="6"/>
      <c r="W16" s="6"/>
      <c r="X16" s="6"/>
    </row>
    <row r="17" spans="1:24" s="5" customFormat="1" ht="30.6" customHeight="1">
      <c r="A17" s="3">
        <f t="shared" si="0"/>
        <v>13</v>
      </c>
      <c r="B17" s="3">
        <v>1529</v>
      </c>
      <c r="C17" s="3" t="s">
        <v>25</v>
      </c>
      <c r="D17" s="4">
        <v>700000</v>
      </c>
      <c r="E17" s="4">
        <v>417794</v>
      </c>
      <c r="F17" s="263">
        <v>42206</v>
      </c>
      <c r="G17" s="309"/>
      <c r="H17" s="4">
        <v>240000</v>
      </c>
      <c r="I17" s="4">
        <v>0</v>
      </c>
      <c r="J17" s="4">
        <v>0</v>
      </c>
      <c r="K17" s="4"/>
      <c r="L17" s="4"/>
      <c r="M17" s="4"/>
      <c r="N17" s="3" t="s">
        <v>208</v>
      </c>
      <c r="O17" s="16"/>
      <c r="P17" s="16"/>
    </row>
    <row r="18" spans="1:24" s="5" customFormat="1" ht="77.25" customHeight="1">
      <c r="A18" s="3">
        <f t="shared" si="0"/>
        <v>14</v>
      </c>
      <c r="B18" s="3">
        <v>1551</v>
      </c>
      <c r="C18" s="3" t="s">
        <v>469</v>
      </c>
      <c r="D18" s="4">
        <v>775240</v>
      </c>
      <c r="E18" s="4">
        <v>343249</v>
      </c>
      <c r="F18" s="263">
        <v>431991</v>
      </c>
      <c r="G18" s="339">
        <v>0</v>
      </c>
      <c r="H18" s="4">
        <v>0</v>
      </c>
      <c r="I18" s="4">
        <v>0</v>
      </c>
      <c r="J18" s="4">
        <v>0</v>
      </c>
      <c r="K18" s="4"/>
      <c r="L18" s="4"/>
      <c r="M18" s="4"/>
      <c r="N18" s="3" t="s">
        <v>300</v>
      </c>
      <c r="O18" s="16"/>
      <c r="P18" s="16"/>
    </row>
    <row r="19" spans="1:24" s="5" customFormat="1" ht="72.75" customHeight="1">
      <c r="A19" s="3">
        <f t="shared" si="0"/>
        <v>15</v>
      </c>
      <c r="B19" s="3">
        <v>1587</v>
      </c>
      <c r="C19" s="3" t="s">
        <v>62</v>
      </c>
      <c r="D19" s="4">
        <v>34200000</v>
      </c>
      <c r="E19" s="4">
        <v>13551803</v>
      </c>
      <c r="F19" s="263">
        <v>158197</v>
      </c>
      <c r="G19" s="4">
        <v>0</v>
      </c>
      <c r="H19" s="4">
        <v>20490000</v>
      </c>
      <c r="I19" s="4">
        <v>0</v>
      </c>
      <c r="J19" s="4">
        <v>0</v>
      </c>
      <c r="K19" s="4"/>
      <c r="L19" s="4"/>
      <c r="M19" s="4"/>
      <c r="N19" s="3" t="s">
        <v>776</v>
      </c>
      <c r="O19" s="16"/>
      <c r="P19" s="16"/>
    </row>
    <row r="20" spans="1:24" s="5" customFormat="1" ht="35.1" customHeight="1">
      <c r="A20" s="3">
        <f t="shared" si="0"/>
        <v>16</v>
      </c>
      <c r="B20" s="3">
        <v>1601</v>
      </c>
      <c r="C20" s="3" t="s">
        <v>777</v>
      </c>
      <c r="D20" s="4">
        <v>700000</v>
      </c>
      <c r="E20" s="4">
        <v>584284</v>
      </c>
      <c r="F20" s="263">
        <v>9716</v>
      </c>
      <c r="G20" s="4">
        <v>70000</v>
      </c>
      <c r="H20" s="4">
        <v>36000</v>
      </c>
      <c r="I20" s="4">
        <v>70000</v>
      </c>
      <c r="J20" s="4">
        <v>70000</v>
      </c>
      <c r="K20" s="4"/>
      <c r="L20" s="4"/>
      <c r="M20" s="4"/>
      <c r="N20" s="3" t="s">
        <v>321</v>
      </c>
      <c r="O20" s="16"/>
      <c r="P20" s="16"/>
      <c r="Q20" s="6"/>
      <c r="R20" s="6"/>
      <c r="S20" s="6"/>
      <c r="T20" s="6"/>
      <c r="U20" s="6"/>
      <c r="V20" s="6"/>
      <c r="W20" s="6"/>
      <c r="X20" s="6"/>
    </row>
    <row r="21" spans="1:24" s="6" customFormat="1" ht="90.75" customHeight="1">
      <c r="A21" s="3">
        <f t="shared" si="0"/>
        <v>17</v>
      </c>
      <c r="B21" s="3">
        <v>1660</v>
      </c>
      <c r="C21" s="3" t="s">
        <v>13</v>
      </c>
      <c r="D21" s="4">
        <v>5000000</v>
      </c>
      <c r="E21" s="4">
        <v>1580926</v>
      </c>
      <c r="F21" s="263">
        <v>51074</v>
      </c>
      <c r="G21" s="4">
        <v>500000</v>
      </c>
      <c r="H21" s="4">
        <v>2868000</v>
      </c>
      <c r="I21" s="4">
        <v>500000</v>
      </c>
      <c r="J21" s="4">
        <v>500000</v>
      </c>
      <c r="K21" s="4"/>
      <c r="L21" s="4"/>
      <c r="M21" s="4"/>
      <c r="N21" s="3" t="s">
        <v>514</v>
      </c>
      <c r="O21" s="16"/>
      <c r="P21" s="16"/>
      <c r="Q21" s="5"/>
      <c r="R21" s="5"/>
      <c r="S21" s="5"/>
      <c r="T21" s="5"/>
      <c r="U21" s="5"/>
      <c r="V21" s="5"/>
      <c r="W21" s="5"/>
      <c r="X21" s="5"/>
    </row>
    <row r="22" spans="1:24" s="5" customFormat="1" ht="51" customHeight="1">
      <c r="A22" s="3">
        <f t="shared" si="0"/>
        <v>18</v>
      </c>
      <c r="B22" s="3">
        <v>1701</v>
      </c>
      <c r="C22" s="3" t="s">
        <v>845</v>
      </c>
      <c r="D22" s="4">
        <v>1250000</v>
      </c>
      <c r="E22" s="4">
        <v>267543</v>
      </c>
      <c r="F22" s="263">
        <v>100457</v>
      </c>
      <c r="G22" s="4">
        <v>0</v>
      </c>
      <c r="H22" s="4">
        <v>882000</v>
      </c>
      <c r="I22" s="4">
        <v>0</v>
      </c>
      <c r="J22" s="4">
        <v>0</v>
      </c>
      <c r="K22" s="4"/>
      <c r="L22" s="4"/>
      <c r="M22" s="4"/>
      <c r="N22" s="3" t="s">
        <v>864</v>
      </c>
      <c r="O22" s="16"/>
      <c r="P22" s="16"/>
      <c r="Q22" s="268"/>
      <c r="R22" s="268"/>
      <c r="S22" s="268"/>
      <c r="T22" s="268"/>
      <c r="U22" s="268"/>
      <c r="V22" s="268"/>
      <c r="W22" s="268"/>
      <c r="X22" s="268"/>
    </row>
    <row r="23" spans="1:24" s="6" customFormat="1" ht="57.75" customHeight="1">
      <c r="A23" s="3">
        <f t="shared" si="0"/>
        <v>19</v>
      </c>
      <c r="B23" s="3">
        <v>1744</v>
      </c>
      <c r="C23" s="17" t="s">
        <v>852</v>
      </c>
      <c r="D23" s="4">
        <v>20000000</v>
      </c>
      <c r="E23" s="4">
        <v>6502290</v>
      </c>
      <c r="F23" s="263">
        <v>647710</v>
      </c>
      <c r="G23" s="4">
        <v>2000000</v>
      </c>
      <c r="H23" s="4">
        <v>10850000</v>
      </c>
      <c r="I23" s="4">
        <v>2000000</v>
      </c>
      <c r="J23" s="4">
        <v>2000000</v>
      </c>
      <c r="K23" s="4"/>
      <c r="L23" s="4"/>
      <c r="M23" s="4"/>
      <c r="N23" s="3" t="s">
        <v>407</v>
      </c>
      <c r="O23" s="16"/>
      <c r="P23" s="16"/>
    </row>
    <row r="24" spans="1:24" s="5" customFormat="1" ht="57.75" customHeight="1">
      <c r="A24" s="3">
        <f t="shared" si="0"/>
        <v>20</v>
      </c>
      <c r="B24" s="3">
        <v>1756</v>
      </c>
      <c r="C24" s="3" t="s">
        <v>282</v>
      </c>
      <c r="D24" s="4">
        <v>2210000</v>
      </c>
      <c r="E24" s="4">
        <v>709671</v>
      </c>
      <c r="F24" s="263">
        <v>329</v>
      </c>
      <c r="G24" s="4">
        <v>500000</v>
      </c>
      <c r="H24" s="4">
        <v>1000000</v>
      </c>
      <c r="I24" s="4">
        <v>500000</v>
      </c>
      <c r="J24" s="4">
        <v>500000</v>
      </c>
      <c r="K24" s="4"/>
      <c r="L24" s="4"/>
      <c r="M24" s="4"/>
      <c r="N24" s="17" t="s">
        <v>778</v>
      </c>
      <c r="O24" s="102"/>
      <c r="P24" s="217"/>
      <c r="Q24" s="217"/>
      <c r="R24" s="217"/>
      <c r="S24" s="217"/>
      <c r="T24" s="217"/>
      <c r="U24" s="217"/>
      <c r="V24" s="217"/>
      <c r="W24" s="217"/>
      <c r="X24" s="217"/>
    </row>
    <row r="25" spans="1:24" s="5" customFormat="1" ht="63.75" customHeight="1">
      <c r="A25" s="3">
        <f t="shared" si="0"/>
        <v>21</v>
      </c>
      <c r="B25" s="17">
        <v>2105</v>
      </c>
      <c r="C25" s="3" t="s">
        <v>218</v>
      </c>
      <c r="D25" s="4">
        <v>60000000</v>
      </c>
      <c r="E25" s="4">
        <v>755998</v>
      </c>
      <c r="F25" s="263">
        <v>12002</v>
      </c>
      <c r="G25" s="4">
        <v>9000000</v>
      </c>
      <c r="H25" s="4">
        <v>50232000</v>
      </c>
      <c r="I25" s="4">
        <v>9000000</v>
      </c>
      <c r="J25" s="4">
        <v>0</v>
      </c>
      <c r="K25" s="4"/>
      <c r="L25" s="4"/>
      <c r="M25" s="4">
        <v>9000000</v>
      </c>
      <c r="N25" s="17" t="s">
        <v>528</v>
      </c>
      <c r="O25" s="16"/>
      <c r="P25" s="16"/>
      <c r="Q25" s="6"/>
      <c r="R25" s="6"/>
      <c r="S25" s="6"/>
      <c r="T25" s="6"/>
      <c r="U25" s="6"/>
      <c r="V25" s="6"/>
      <c r="W25" s="6"/>
      <c r="X25" s="6"/>
    </row>
    <row r="26" spans="1:24" s="6" customFormat="1" ht="57.75" customHeight="1">
      <c r="A26" s="3">
        <f t="shared" si="0"/>
        <v>22</v>
      </c>
      <c r="B26" s="3">
        <v>2112</v>
      </c>
      <c r="C26" s="3" t="s">
        <v>245</v>
      </c>
      <c r="D26" s="4">
        <v>7650000</v>
      </c>
      <c r="E26" s="4">
        <v>537677</v>
      </c>
      <c r="F26" s="263">
        <v>122323</v>
      </c>
      <c r="G26" s="4">
        <v>200000</v>
      </c>
      <c r="H26" s="4">
        <v>6790000</v>
      </c>
      <c r="I26" s="4">
        <v>200000</v>
      </c>
      <c r="J26" s="4">
        <v>200000</v>
      </c>
      <c r="K26" s="4"/>
      <c r="L26" s="4"/>
      <c r="M26" s="4"/>
      <c r="N26" s="170" t="s">
        <v>884</v>
      </c>
      <c r="O26" s="16"/>
      <c r="P26" s="16"/>
      <c r="Q26" s="5"/>
      <c r="R26" s="5"/>
      <c r="S26" s="5"/>
      <c r="T26" s="5"/>
      <c r="U26" s="5"/>
      <c r="V26" s="5"/>
      <c r="W26" s="5"/>
      <c r="X26" s="5"/>
    </row>
    <row r="27" spans="1:24" s="5" customFormat="1" ht="64.5" customHeight="1">
      <c r="A27" s="3">
        <f t="shared" si="0"/>
        <v>23</v>
      </c>
      <c r="B27" s="3">
        <v>2113</v>
      </c>
      <c r="C27" s="3" t="s">
        <v>181</v>
      </c>
      <c r="D27" s="4">
        <v>2550000</v>
      </c>
      <c r="E27" s="4">
        <v>260660</v>
      </c>
      <c r="F27" s="263">
        <v>109340</v>
      </c>
      <c r="G27" s="4">
        <v>200000</v>
      </c>
      <c r="H27" s="4">
        <v>1980000</v>
      </c>
      <c r="I27" s="4">
        <v>200000</v>
      </c>
      <c r="J27" s="4">
        <v>200000</v>
      </c>
      <c r="K27" s="4"/>
      <c r="L27" s="4"/>
      <c r="M27" s="4"/>
      <c r="N27" s="170" t="s">
        <v>322</v>
      </c>
      <c r="O27" s="16"/>
      <c r="P27" s="16"/>
      <c r="Q27" s="6"/>
      <c r="R27" s="6"/>
      <c r="S27" s="6"/>
      <c r="T27" s="6"/>
      <c r="U27" s="6"/>
      <c r="V27" s="6"/>
      <c r="W27" s="6"/>
      <c r="X27" s="6"/>
    </row>
    <row r="28" spans="1:24" s="268" customFormat="1" ht="49.5" customHeight="1">
      <c r="A28" s="3">
        <f t="shared" si="0"/>
        <v>24</v>
      </c>
      <c r="B28" s="3">
        <v>2117</v>
      </c>
      <c r="C28" s="3" t="s">
        <v>301</v>
      </c>
      <c r="D28" s="4">
        <v>750000</v>
      </c>
      <c r="E28" s="4">
        <v>212538</v>
      </c>
      <c r="F28" s="263">
        <v>57462</v>
      </c>
      <c r="G28" s="4">
        <v>0</v>
      </c>
      <c r="H28" s="4">
        <v>480000</v>
      </c>
      <c r="I28" s="4">
        <v>0</v>
      </c>
      <c r="J28" s="4">
        <v>0</v>
      </c>
      <c r="K28" s="4"/>
      <c r="L28" s="4"/>
      <c r="M28" s="4"/>
      <c r="N28" s="3" t="s">
        <v>302</v>
      </c>
      <c r="O28" s="16"/>
      <c r="P28" s="16"/>
      <c r="Q28" s="6"/>
      <c r="R28" s="6"/>
      <c r="S28" s="6"/>
      <c r="T28" s="6"/>
      <c r="U28" s="6"/>
      <c r="V28" s="6"/>
      <c r="W28" s="6"/>
      <c r="X28" s="6"/>
    </row>
    <row r="29" spans="1:24" s="6" customFormat="1" ht="74.25" customHeight="1">
      <c r="A29" s="3">
        <f t="shared" si="0"/>
        <v>25</v>
      </c>
      <c r="B29" s="17">
        <v>2121</v>
      </c>
      <c r="C29" s="3" t="s">
        <v>219</v>
      </c>
      <c r="D29" s="4">
        <v>2100000</v>
      </c>
      <c r="E29" s="4">
        <v>1999630</v>
      </c>
      <c r="F29" s="263">
        <v>370</v>
      </c>
      <c r="G29" s="4">
        <v>0</v>
      </c>
      <c r="H29" s="4">
        <v>100000</v>
      </c>
      <c r="I29" s="4">
        <v>0</v>
      </c>
      <c r="J29" s="4">
        <v>0</v>
      </c>
      <c r="K29" s="4"/>
      <c r="L29" s="4"/>
      <c r="M29" s="4"/>
      <c r="N29" s="3" t="s">
        <v>530</v>
      </c>
      <c r="O29" s="16"/>
      <c r="P29" s="16"/>
      <c r="Q29" s="5"/>
      <c r="R29" s="5"/>
      <c r="S29" s="5"/>
      <c r="T29" s="5"/>
      <c r="U29" s="5"/>
      <c r="V29" s="5"/>
      <c r="W29" s="5"/>
      <c r="X29" s="5"/>
    </row>
    <row r="30" spans="1:24" s="5" customFormat="1" ht="40.5" customHeight="1">
      <c r="A30" s="3">
        <f t="shared" si="0"/>
        <v>26</v>
      </c>
      <c r="B30" s="17">
        <v>2143</v>
      </c>
      <c r="C30" s="3" t="s">
        <v>266</v>
      </c>
      <c r="D30" s="4">
        <v>850000</v>
      </c>
      <c r="E30" s="4">
        <v>843241</v>
      </c>
      <c r="F30" s="263">
        <v>6759</v>
      </c>
      <c r="G30" s="4">
        <v>0</v>
      </c>
      <c r="H30" s="4">
        <v>0</v>
      </c>
      <c r="I30" s="4">
        <v>0</v>
      </c>
      <c r="J30" s="4">
        <v>0</v>
      </c>
      <c r="K30" s="4"/>
      <c r="L30" s="4"/>
      <c r="M30" s="4"/>
      <c r="N30" s="3" t="s">
        <v>666</v>
      </c>
      <c r="O30" s="16"/>
      <c r="P30" s="16"/>
    </row>
    <row r="31" spans="1:24" s="5" customFormat="1" ht="70.5" customHeight="1">
      <c r="A31" s="3">
        <f t="shared" si="0"/>
        <v>27</v>
      </c>
      <c r="B31" s="17">
        <v>2170</v>
      </c>
      <c r="C31" s="17" t="s">
        <v>968</v>
      </c>
      <c r="D31" s="4">
        <v>5157000</v>
      </c>
      <c r="E31" s="4">
        <v>1224638</v>
      </c>
      <c r="F31" s="263">
        <v>217362</v>
      </c>
      <c r="G31" s="4">
        <v>1500000</v>
      </c>
      <c r="H31" s="4">
        <v>2215000</v>
      </c>
      <c r="I31" s="4">
        <v>1500000</v>
      </c>
      <c r="J31" s="4"/>
      <c r="K31" s="4">
        <v>1500000</v>
      </c>
      <c r="L31" s="4"/>
      <c r="M31" s="4"/>
      <c r="N31" s="3" t="s">
        <v>693</v>
      </c>
      <c r="O31" s="16"/>
      <c r="P31" s="16"/>
    </row>
    <row r="32" spans="1:24" s="6" customFormat="1" ht="60">
      <c r="A32" s="3">
        <f t="shared" si="0"/>
        <v>28</v>
      </c>
      <c r="B32" s="17">
        <v>2190</v>
      </c>
      <c r="C32" s="3" t="s">
        <v>303</v>
      </c>
      <c r="D32" s="4">
        <v>42618</v>
      </c>
      <c r="E32" s="4">
        <v>42618</v>
      </c>
      <c r="F32" s="263">
        <v>0</v>
      </c>
      <c r="G32" s="4">
        <v>0</v>
      </c>
      <c r="H32" s="4">
        <v>0</v>
      </c>
      <c r="I32" s="4">
        <v>0</v>
      </c>
      <c r="J32" s="4">
        <v>0</v>
      </c>
      <c r="K32" s="4"/>
      <c r="L32" s="4"/>
      <c r="M32" s="4"/>
      <c r="N32" s="3" t="s">
        <v>667</v>
      </c>
      <c r="O32" s="102"/>
      <c r="P32" s="217"/>
      <c r="Q32" s="217"/>
      <c r="R32" s="217"/>
      <c r="S32" s="217"/>
      <c r="T32" s="217"/>
      <c r="U32" s="217"/>
      <c r="V32" s="217"/>
      <c r="W32" s="217"/>
      <c r="X32" s="217"/>
    </row>
    <row r="33" spans="1:24" s="6" customFormat="1" ht="75">
      <c r="A33" s="3">
        <f t="shared" si="0"/>
        <v>29</v>
      </c>
      <c r="B33" s="17">
        <v>2193</v>
      </c>
      <c r="C33" s="3" t="s">
        <v>305</v>
      </c>
      <c r="D33" s="4">
        <v>7000000</v>
      </c>
      <c r="E33" s="4">
        <v>266754</v>
      </c>
      <c r="F33" s="263">
        <v>33246</v>
      </c>
      <c r="G33" s="4">
        <v>1500000</v>
      </c>
      <c r="H33" s="4">
        <v>5200000</v>
      </c>
      <c r="I33" s="4">
        <v>1500000</v>
      </c>
      <c r="J33" s="4">
        <v>1500000</v>
      </c>
      <c r="K33" s="4"/>
      <c r="L33" s="4"/>
      <c r="M33" s="4"/>
      <c r="N33" s="3" t="s">
        <v>531</v>
      </c>
      <c r="O33" s="16"/>
      <c r="P33" s="16"/>
      <c r="Q33" s="5"/>
      <c r="R33" s="5"/>
      <c r="S33" s="5"/>
      <c r="T33" s="5"/>
      <c r="U33" s="5"/>
      <c r="V33" s="5"/>
      <c r="W33" s="5"/>
      <c r="X33" s="5"/>
    </row>
    <row r="34" spans="1:24" s="5" customFormat="1" ht="48.75" customHeight="1">
      <c r="A34" s="3">
        <f t="shared" si="0"/>
        <v>30</v>
      </c>
      <c r="B34" s="17">
        <v>2199</v>
      </c>
      <c r="C34" s="3" t="s">
        <v>310</v>
      </c>
      <c r="D34" s="4">
        <v>1000000</v>
      </c>
      <c r="E34" s="4">
        <v>80818</v>
      </c>
      <c r="F34" s="263">
        <v>28182</v>
      </c>
      <c r="G34" s="4">
        <v>100000</v>
      </c>
      <c r="H34" s="4">
        <v>791000</v>
      </c>
      <c r="I34" s="4">
        <v>100000</v>
      </c>
      <c r="J34" s="4">
        <v>100000</v>
      </c>
      <c r="K34" s="4"/>
      <c r="L34" s="4"/>
      <c r="M34" s="4"/>
      <c r="N34" s="3" t="s">
        <v>370</v>
      </c>
      <c r="O34" s="16"/>
      <c r="P34" s="16"/>
    </row>
    <row r="35" spans="1:24" s="5" customFormat="1" ht="94.5" customHeight="1">
      <c r="A35" s="3">
        <f t="shared" si="0"/>
        <v>31</v>
      </c>
      <c r="B35" s="17">
        <v>2200</v>
      </c>
      <c r="C35" s="3" t="s">
        <v>311</v>
      </c>
      <c r="D35" s="4">
        <v>1700000</v>
      </c>
      <c r="E35" s="4">
        <v>290592</v>
      </c>
      <c r="F35" s="263">
        <v>32408</v>
      </c>
      <c r="G35" s="4">
        <v>300000</v>
      </c>
      <c r="H35" s="4">
        <v>1077000</v>
      </c>
      <c r="I35" s="4">
        <v>300000</v>
      </c>
      <c r="J35" s="4">
        <v>300000</v>
      </c>
      <c r="K35" s="4"/>
      <c r="L35" s="4"/>
      <c r="M35" s="4"/>
      <c r="N35" s="3" t="s">
        <v>652</v>
      </c>
      <c r="O35" s="16"/>
      <c r="P35" s="16"/>
    </row>
    <row r="36" spans="1:24" s="5" customFormat="1" ht="85.5" customHeight="1">
      <c r="A36" s="3">
        <f t="shared" si="0"/>
        <v>32</v>
      </c>
      <c r="B36" s="17">
        <v>20000</v>
      </c>
      <c r="C36" s="3" t="s">
        <v>340</v>
      </c>
      <c r="D36" s="4">
        <v>5200000</v>
      </c>
      <c r="E36" s="4">
        <v>283827</v>
      </c>
      <c r="F36" s="263">
        <v>216173</v>
      </c>
      <c r="G36" s="4">
        <v>2000000</v>
      </c>
      <c r="H36" s="4">
        <v>2700000</v>
      </c>
      <c r="I36" s="4">
        <v>2000000</v>
      </c>
      <c r="J36" s="4">
        <v>2000000</v>
      </c>
      <c r="K36" s="4"/>
      <c r="L36" s="4"/>
      <c r="M36" s="4"/>
      <c r="N36" s="3" t="s">
        <v>521</v>
      </c>
      <c r="O36" s="16"/>
      <c r="P36" s="16"/>
    </row>
    <row r="37" spans="1:24" s="5" customFormat="1" ht="35.1" customHeight="1">
      <c r="A37" s="3">
        <f t="shared" si="0"/>
        <v>33</v>
      </c>
      <c r="B37" s="17">
        <v>20001</v>
      </c>
      <c r="C37" s="3" t="s">
        <v>365</v>
      </c>
      <c r="D37" s="4">
        <v>6110000</v>
      </c>
      <c r="E37" s="4">
        <v>108657</v>
      </c>
      <c r="F37" s="263">
        <v>1343</v>
      </c>
      <c r="G37" s="4">
        <v>0</v>
      </c>
      <c r="H37" s="4">
        <v>6000000</v>
      </c>
      <c r="I37" s="4">
        <v>0</v>
      </c>
      <c r="J37" s="4">
        <v>0</v>
      </c>
      <c r="K37" s="4"/>
      <c r="L37" s="4"/>
      <c r="M37" s="4"/>
      <c r="N37" s="3" t="s">
        <v>475</v>
      </c>
      <c r="O37" s="16"/>
      <c r="P37" s="16"/>
      <c r="Q37" s="6"/>
      <c r="R37" s="6"/>
      <c r="S37" s="6"/>
      <c r="T37" s="6"/>
      <c r="U37" s="6"/>
      <c r="V37" s="6"/>
      <c r="W37" s="6"/>
      <c r="X37" s="6"/>
    </row>
    <row r="38" spans="1:24" s="5" customFormat="1" ht="55.5" customHeight="1">
      <c r="A38" s="3">
        <f t="shared" si="0"/>
        <v>34</v>
      </c>
      <c r="B38" s="17">
        <v>20002</v>
      </c>
      <c r="C38" s="3" t="s">
        <v>341</v>
      </c>
      <c r="D38" s="4">
        <v>7460000</v>
      </c>
      <c r="E38" s="4">
        <v>5722319</v>
      </c>
      <c r="F38" s="263">
        <v>1737681</v>
      </c>
      <c r="G38" s="4">
        <v>0</v>
      </c>
      <c r="H38" s="4">
        <v>0</v>
      </c>
      <c r="I38" s="4">
        <v>0</v>
      </c>
      <c r="J38" s="4">
        <v>0</v>
      </c>
      <c r="K38" s="4"/>
      <c r="L38" s="4"/>
      <c r="M38" s="4"/>
      <c r="N38" s="3" t="s">
        <v>366</v>
      </c>
      <c r="O38" s="16"/>
      <c r="P38" s="16"/>
    </row>
    <row r="39" spans="1:24" s="5" customFormat="1" ht="71.25" customHeight="1">
      <c r="A39" s="3">
        <f t="shared" si="0"/>
        <v>35</v>
      </c>
      <c r="B39" s="17">
        <v>20058</v>
      </c>
      <c r="C39" s="3" t="s">
        <v>385</v>
      </c>
      <c r="D39" s="4">
        <v>800000</v>
      </c>
      <c r="E39" s="4">
        <v>205510</v>
      </c>
      <c r="F39" s="263">
        <v>39990</v>
      </c>
      <c r="G39" s="4">
        <v>200000</v>
      </c>
      <c r="H39" s="4">
        <v>354500</v>
      </c>
      <c r="I39" s="4">
        <v>200000</v>
      </c>
      <c r="J39" s="4">
        <v>200000</v>
      </c>
      <c r="K39" s="4"/>
      <c r="L39" s="4"/>
      <c r="M39" s="4"/>
      <c r="N39" s="3" t="s">
        <v>582</v>
      </c>
      <c r="O39" s="16"/>
      <c r="P39" s="16"/>
    </row>
    <row r="40" spans="1:24" s="5" customFormat="1" ht="43.9" customHeight="1">
      <c r="A40" s="3">
        <f t="shared" si="0"/>
        <v>36</v>
      </c>
      <c r="B40" s="17">
        <v>20060</v>
      </c>
      <c r="C40" s="3" t="s">
        <v>386</v>
      </c>
      <c r="D40" s="4">
        <v>1400000</v>
      </c>
      <c r="E40" s="4">
        <v>377121</v>
      </c>
      <c r="F40" s="263">
        <v>322879</v>
      </c>
      <c r="G40" s="4">
        <v>700000</v>
      </c>
      <c r="H40" s="4">
        <v>0</v>
      </c>
      <c r="I40" s="4">
        <v>700000</v>
      </c>
      <c r="J40" s="4">
        <v>700000</v>
      </c>
      <c r="K40" s="4"/>
      <c r="L40" s="4"/>
      <c r="M40" s="4"/>
      <c r="N40" s="3" t="s">
        <v>434</v>
      </c>
      <c r="O40" s="16"/>
      <c r="P40" s="16"/>
    </row>
    <row r="41" spans="1:24" s="5" customFormat="1" ht="50.25" customHeight="1">
      <c r="A41" s="3">
        <f t="shared" si="0"/>
        <v>37</v>
      </c>
      <c r="B41" s="17">
        <v>20061</v>
      </c>
      <c r="C41" s="3" t="s">
        <v>404</v>
      </c>
      <c r="D41" s="4">
        <v>700000</v>
      </c>
      <c r="E41" s="4">
        <v>0</v>
      </c>
      <c r="F41" s="263">
        <v>0</v>
      </c>
      <c r="G41" s="4">
        <v>200000</v>
      </c>
      <c r="H41" s="4">
        <v>500000</v>
      </c>
      <c r="I41" s="4">
        <v>200000</v>
      </c>
      <c r="J41" s="4">
        <v>200000</v>
      </c>
      <c r="K41" s="4"/>
      <c r="L41" s="4"/>
      <c r="M41" s="4"/>
      <c r="N41" s="17" t="s">
        <v>435</v>
      </c>
      <c r="O41" s="16"/>
      <c r="P41" s="16"/>
    </row>
    <row r="42" spans="1:24" s="5" customFormat="1" ht="46.5" customHeight="1">
      <c r="A42" s="3">
        <f t="shared" si="0"/>
        <v>38</v>
      </c>
      <c r="B42" s="17">
        <v>20062</v>
      </c>
      <c r="C42" s="3" t="s">
        <v>18</v>
      </c>
      <c r="D42" s="4">
        <v>300000</v>
      </c>
      <c r="E42" s="4">
        <v>107573</v>
      </c>
      <c r="F42" s="263">
        <v>38427</v>
      </c>
      <c r="G42" s="4">
        <v>40000</v>
      </c>
      <c r="H42" s="4">
        <v>114000</v>
      </c>
      <c r="I42" s="4">
        <v>40000</v>
      </c>
      <c r="J42" s="4">
        <v>40000</v>
      </c>
      <c r="K42" s="4"/>
      <c r="L42" s="4"/>
      <c r="M42" s="4"/>
      <c r="N42" s="3" t="s">
        <v>583</v>
      </c>
      <c r="O42" s="16"/>
      <c r="P42" s="16"/>
    </row>
    <row r="43" spans="1:24" s="5" customFormat="1" ht="48.75" customHeight="1">
      <c r="A43" s="3">
        <f t="shared" si="0"/>
        <v>39</v>
      </c>
      <c r="B43" s="17">
        <v>20102</v>
      </c>
      <c r="C43" s="3" t="s">
        <v>494</v>
      </c>
      <c r="D43" s="4">
        <v>1000000</v>
      </c>
      <c r="E43" s="4">
        <v>819792</v>
      </c>
      <c r="F43" s="263">
        <v>180208</v>
      </c>
      <c r="G43" s="4">
        <v>0</v>
      </c>
      <c r="H43" s="4">
        <v>0</v>
      </c>
      <c r="I43" s="4">
        <v>0</v>
      </c>
      <c r="J43" s="4">
        <v>0</v>
      </c>
      <c r="K43" s="4"/>
      <c r="L43" s="4"/>
      <c r="M43" s="4"/>
      <c r="N43" s="3" t="s">
        <v>495</v>
      </c>
      <c r="O43" s="16"/>
      <c r="P43" s="16"/>
      <c r="Q43" s="6"/>
      <c r="R43" s="6"/>
      <c r="S43" s="6"/>
      <c r="T43" s="6"/>
      <c r="U43" s="6"/>
      <c r="V43" s="6"/>
      <c r="W43" s="6"/>
      <c r="X43" s="6"/>
    </row>
    <row r="44" spans="1:24" s="5" customFormat="1" ht="51" customHeight="1">
      <c r="A44" s="3">
        <f t="shared" si="0"/>
        <v>40</v>
      </c>
      <c r="B44" s="17">
        <v>20107</v>
      </c>
      <c r="C44" s="106" t="s">
        <v>476</v>
      </c>
      <c r="D44" s="94">
        <v>17000000</v>
      </c>
      <c r="E44" s="94">
        <v>123052</v>
      </c>
      <c r="F44" s="263">
        <v>26948</v>
      </c>
      <c r="G44" s="4">
        <v>16850000</v>
      </c>
      <c r="H44" s="4">
        <v>0</v>
      </c>
      <c r="I44" s="94">
        <v>16850000</v>
      </c>
      <c r="J44" s="4">
        <v>0</v>
      </c>
      <c r="K44" s="94"/>
      <c r="L44" s="94"/>
      <c r="M44" s="94">
        <v>16850000</v>
      </c>
      <c r="N44" s="3" t="s">
        <v>865</v>
      </c>
      <c r="O44" s="16"/>
      <c r="P44" s="16"/>
      <c r="Q44" s="6"/>
      <c r="R44" s="6"/>
      <c r="S44" s="6"/>
      <c r="T44" s="6"/>
      <c r="U44" s="6"/>
      <c r="V44" s="6"/>
      <c r="W44" s="6"/>
      <c r="X44" s="6"/>
    </row>
    <row r="45" spans="1:24" s="5" customFormat="1" ht="66.75" customHeight="1">
      <c r="A45" s="3">
        <f t="shared" si="0"/>
        <v>41</v>
      </c>
      <c r="B45" s="17">
        <v>20142</v>
      </c>
      <c r="C45" s="106" t="s">
        <v>584</v>
      </c>
      <c r="D45" s="94">
        <v>18000000</v>
      </c>
      <c r="E45" s="94">
        <v>689971</v>
      </c>
      <c r="F45" s="263">
        <v>10029</v>
      </c>
      <c r="G45" s="4">
        <v>8500000</v>
      </c>
      <c r="H45" s="4">
        <v>8800000</v>
      </c>
      <c r="I45" s="94">
        <v>8500000</v>
      </c>
      <c r="J45" s="4">
        <v>0</v>
      </c>
      <c r="K45" s="94"/>
      <c r="L45" s="94"/>
      <c r="M45" s="4">
        <v>8500000</v>
      </c>
      <c r="N45" s="310" t="s">
        <v>585</v>
      </c>
      <c r="O45" s="16"/>
      <c r="P45" s="16"/>
      <c r="Q45" s="6"/>
      <c r="R45" s="6"/>
      <c r="S45" s="6"/>
      <c r="T45" s="6"/>
      <c r="U45" s="6"/>
      <c r="V45" s="6"/>
      <c r="W45" s="6"/>
      <c r="X45" s="6"/>
    </row>
    <row r="46" spans="1:24" s="5" customFormat="1" ht="45">
      <c r="A46" s="3">
        <f t="shared" si="0"/>
        <v>42</v>
      </c>
      <c r="B46" s="17">
        <v>20144</v>
      </c>
      <c r="C46" s="106" t="s">
        <v>586</v>
      </c>
      <c r="D46" s="94">
        <v>1000000</v>
      </c>
      <c r="E46" s="94">
        <v>0</v>
      </c>
      <c r="F46" s="218">
        <v>600000</v>
      </c>
      <c r="G46" s="4">
        <v>0</v>
      </c>
      <c r="H46" s="94">
        <v>400000</v>
      </c>
      <c r="I46" s="94">
        <v>0</v>
      </c>
      <c r="J46" s="4">
        <v>0</v>
      </c>
      <c r="K46" s="94"/>
      <c r="L46" s="94"/>
      <c r="M46" s="4"/>
      <c r="N46" s="3" t="s">
        <v>587</v>
      </c>
      <c r="O46" s="217"/>
      <c r="P46" s="217"/>
      <c r="Q46" s="217"/>
      <c r="R46" s="217"/>
      <c r="S46" s="217"/>
    </row>
    <row r="47" spans="1:24" s="5" customFormat="1" ht="35.1" customHeight="1">
      <c r="A47" s="3">
        <f t="shared" si="0"/>
        <v>43</v>
      </c>
      <c r="B47" s="17">
        <v>20145</v>
      </c>
      <c r="C47" s="106" t="s">
        <v>588</v>
      </c>
      <c r="D47" s="94">
        <v>1500000</v>
      </c>
      <c r="E47" s="94">
        <v>1387403</v>
      </c>
      <c r="F47" s="218">
        <v>12597</v>
      </c>
      <c r="G47" s="4">
        <v>0</v>
      </c>
      <c r="H47" s="94">
        <v>100000</v>
      </c>
      <c r="I47" s="94">
        <v>0</v>
      </c>
      <c r="J47" s="4">
        <v>0</v>
      </c>
      <c r="K47" s="94"/>
      <c r="L47" s="94"/>
      <c r="M47" s="4"/>
      <c r="N47" s="3" t="s">
        <v>706</v>
      </c>
      <c r="O47" s="217"/>
      <c r="P47" s="217"/>
      <c r="Q47" s="217"/>
      <c r="R47" s="217"/>
      <c r="S47" s="217"/>
    </row>
    <row r="48" spans="1:24" s="5" customFormat="1" ht="43.9" customHeight="1">
      <c r="A48" s="3">
        <f t="shared" si="0"/>
        <v>44</v>
      </c>
      <c r="B48" s="17">
        <v>20146</v>
      </c>
      <c r="C48" s="17" t="s">
        <v>779</v>
      </c>
      <c r="D48" s="94">
        <v>800000</v>
      </c>
      <c r="E48" s="94"/>
      <c r="F48" s="218">
        <v>0</v>
      </c>
      <c r="G48" s="4">
        <v>400000</v>
      </c>
      <c r="H48" s="94">
        <v>400000</v>
      </c>
      <c r="I48" s="94">
        <v>400000</v>
      </c>
      <c r="J48" s="4">
        <v>400000</v>
      </c>
      <c r="K48" s="94"/>
      <c r="L48" s="94"/>
      <c r="M48" s="4"/>
      <c r="N48" s="3" t="s">
        <v>653</v>
      </c>
      <c r="O48" s="267"/>
      <c r="P48" s="267"/>
      <c r="Q48" s="267"/>
      <c r="R48" s="267"/>
      <c r="S48" s="267"/>
    </row>
    <row r="49" spans="1:24" s="5" customFormat="1" ht="60">
      <c r="A49" s="3">
        <f t="shared" si="0"/>
        <v>45</v>
      </c>
      <c r="B49" s="17">
        <v>20147</v>
      </c>
      <c r="C49" s="17" t="s">
        <v>780</v>
      </c>
      <c r="D49" s="94">
        <v>600000</v>
      </c>
      <c r="E49" s="94"/>
      <c r="F49" s="218">
        <v>150000</v>
      </c>
      <c r="G49" s="4">
        <v>450000</v>
      </c>
      <c r="H49" s="94">
        <v>0</v>
      </c>
      <c r="I49" s="94">
        <v>450000</v>
      </c>
      <c r="J49" s="4">
        <v>450000</v>
      </c>
      <c r="K49" s="94"/>
      <c r="L49" s="94"/>
      <c r="M49" s="4"/>
      <c r="N49" s="3" t="s">
        <v>659</v>
      </c>
      <c r="O49" s="267"/>
      <c r="P49" s="267"/>
      <c r="Q49" s="267"/>
      <c r="R49" s="267"/>
      <c r="S49" s="267"/>
    </row>
    <row r="50" spans="1:24" s="5" customFormat="1" ht="27" customHeight="1">
      <c r="A50" s="3">
        <f t="shared" si="0"/>
        <v>46</v>
      </c>
      <c r="B50" s="17">
        <v>20188</v>
      </c>
      <c r="C50" s="17" t="s">
        <v>781</v>
      </c>
      <c r="D50" s="288">
        <v>20000000</v>
      </c>
      <c r="E50" s="94">
        <v>0</v>
      </c>
      <c r="F50" s="94">
        <v>0</v>
      </c>
      <c r="G50" s="4">
        <v>5000000</v>
      </c>
      <c r="H50" s="94">
        <v>15000000</v>
      </c>
      <c r="I50" s="94">
        <v>5000000</v>
      </c>
      <c r="J50" s="94">
        <v>5000000</v>
      </c>
      <c r="K50" s="94"/>
      <c r="L50" s="94"/>
      <c r="M50" s="94"/>
      <c r="N50" s="3" t="s">
        <v>888</v>
      </c>
    </row>
    <row r="51" spans="1:24" s="5" customFormat="1" ht="30">
      <c r="A51" s="3">
        <f t="shared" si="0"/>
        <v>47</v>
      </c>
      <c r="B51" s="17">
        <v>20189</v>
      </c>
      <c r="C51" s="17" t="s">
        <v>782</v>
      </c>
      <c r="D51" s="288">
        <v>500000</v>
      </c>
      <c r="E51" s="94"/>
      <c r="F51" s="94"/>
      <c r="G51" s="4">
        <v>300000</v>
      </c>
      <c r="H51" s="94"/>
      <c r="I51" s="94">
        <v>300000</v>
      </c>
      <c r="J51" s="94">
        <v>300000</v>
      </c>
      <c r="K51" s="94"/>
      <c r="L51" s="94"/>
      <c r="M51" s="94"/>
      <c r="N51" s="3" t="s">
        <v>887</v>
      </c>
    </row>
    <row r="52" spans="1:24" s="5" customFormat="1" ht="30">
      <c r="A52" s="3">
        <f t="shared" si="0"/>
        <v>48</v>
      </c>
      <c r="B52" s="17">
        <v>20190</v>
      </c>
      <c r="C52" s="106" t="s">
        <v>783</v>
      </c>
      <c r="D52" s="94">
        <v>5000000</v>
      </c>
      <c r="E52" s="94">
        <v>0</v>
      </c>
      <c r="F52" s="94">
        <v>0</v>
      </c>
      <c r="G52" s="4">
        <v>500000</v>
      </c>
      <c r="H52" s="94">
        <v>4500000</v>
      </c>
      <c r="I52" s="94">
        <v>500000</v>
      </c>
      <c r="J52" s="94">
        <v>500000</v>
      </c>
      <c r="K52" s="94"/>
      <c r="L52" s="94"/>
      <c r="M52" s="94"/>
      <c r="N52" s="3" t="s">
        <v>886</v>
      </c>
    </row>
    <row r="53" spans="1:24" s="5" customFormat="1" ht="34.5" customHeight="1">
      <c r="A53" s="3">
        <f t="shared" si="0"/>
        <v>49</v>
      </c>
      <c r="B53" s="17">
        <v>20191</v>
      </c>
      <c r="C53" s="106" t="s">
        <v>784</v>
      </c>
      <c r="D53" s="94">
        <v>9500000</v>
      </c>
      <c r="E53" s="94">
        <v>0</v>
      </c>
      <c r="F53" s="94">
        <v>0</v>
      </c>
      <c r="G53" s="4">
        <v>3500000</v>
      </c>
      <c r="H53" s="94">
        <v>6000000</v>
      </c>
      <c r="I53" s="94">
        <v>3500000</v>
      </c>
      <c r="J53" s="94">
        <v>3500000</v>
      </c>
      <c r="K53" s="94"/>
      <c r="L53" s="94"/>
      <c r="M53" s="94"/>
      <c r="N53" s="310" t="s">
        <v>885</v>
      </c>
    </row>
    <row r="54" spans="1:24" s="36" customFormat="1" ht="35.1" customHeight="1">
      <c r="A54" s="200">
        <f>COUNT(A5:A53)</f>
        <v>49</v>
      </c>
      <c r="B54" s="18"/>
      <c r="C54" s="176" t="s">
        <v>61</v>
      </c>
      <c r="D54" s="200">
        <v>1392695858</v>
      </c>
      <c r="E54" s="200">
        <v>128282048</v>
      </c>
      <c r="F54" s="200">
        <v>8076979</v>
      </c>
      <c r="G54" s="200">
        <v>126998229</v>
      </c>
      <c r="H54" s="200">
        <v>1129138602</v>
      </c>
      <c r="I54" s="200">
        <v>126998229</v>
      </c>
      <c r="J54" s="200">
        <v>21138229</v>
      </c>
      <c r="K54" s="200">
        <v>1510000</v>
      </c>
      <c r="L54" s="200">
        <v>0</v>
      </c>
      <c r="M54" s="200">
        <v>104350000</v>
      </c>
      <c r="N54" s="18"/>
      <c r="O54" s="196"/>
      <c r="P54" s="253"/>
      <c r="Q54" s="253"/>
      <c r="R54" s="253"/>
      <c r="S54" s="253"/>
      <c r="T54" s="253"/>
      <c r="U54" s="253"/>
      <c r="V54" s="253"/>
      <c r="W54" s="253"/>
      <c r="X54" s="253"/>
    </row>
    <row r="71" spans="6:6" s="10" customFormat="1">
      <c r="F71" s="325"/>
    </row>
    <row r="74" spans="6:6" s="10" customFormat="1">
      <c r="F74" s="325"/>
    </row>
    <row r="77" spans="6:6" s="10" customFormat="1">
      <c r="F77" s="325"/>
    </row>
    <row r="79" spans="6:6" s="10" customFormat="1">
      <c r="F79" s="325"/>
    </row>
    <row r="81" spans="6:6" s="10" customFormat="1">
      <c r="F81" s="325"/>
    </row>
  </sheetData>
  <conditionalFormatting sqref="H1:H3 H55:H1048576">
    <cfRule type="cellIs" dxfId="46" priority="2" operator="lessThan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3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43"/>
  <sheetViews>
    <sheetView showZeros="0" rightToLeft="1" zoomScaleNormal="100" workbookViewId="0">
      <selection activeCell="E4" sqref="E4:F18"/>
    </sheetView>
  </sheetViews>
  <sheetFormatPr defaultColWidth="9.140625" defaultRowHeight="14.25"/>
  <cols>
    <col min="1" max="3" width="4.140625" style="140" customWidth="1"/>
    <col min="4" max="4" width="34.85546875" style="140" customWidth="1"/>
    <col min="5" max="5" width="30.42578125" style="140" customWidth="1"/>
    <col min="6" max="6" width="12.7109375" style="140" customWidth="1"/>
    <col min="7" max="7" width="5.5703125" style="140" customWidth="1"/>
    <col min="8" max="9" width="12.140625" style="140" customWidth="1"/>
    <col min="10" max="10" width="7.85546875" style="140" customWidth="1"/>
    <col min="11" max="16384" width="9.140625" style="140"/>
  </cols>
  <sheetData>
    <row r="1" spans="1:17" ht="9" customHeight="1"/>
    <row r="2" spans="1:17" ht="20.25">
      <c r="A2" s="139"/>
      <c r="C2" s="141" t="s">
        <v>144</v>
      </c>
      <c r="D2" s="139"/>
      <c r="E2" s="139"/>
      <c r="F2" s="139"/>
      <c r="G2" s="139"/>
      <c r="H2" s="139"/>
      <c r="I2" s="139"/>
      <c r="J2" s="139"/>
      <c r="K2" s="139"/>
      <c r="L2" s="139"/>
    </row>
    <row r="3" spans="1:17" ht="9" customHeight="1" thickBot="1">
      <c r="A3" s="139"/>
      <c r="C3" s="141"/>
      <c r="D3" s="139"/>
      <c r="E3" s="139"/>
      <c r="F3" s="139"/>
      <c r="G3" s="139"/>
      <c r="H3" s="139"/>
      <c r="I3" s="139"/>
      <c r="J3" s="139"/>
      <c r="K3" s="139"/>
      <c r="L3" s="139"/>
    </row>
    <row r="4" spans="1:17" ht="16.5" thickBot="1">
      <c r="A4" s="139"/>
      <c r="B4" s="142" t="s">
        <v>86</v>
      </c>
      <c r="C4" s="139" t="s">
        <v>891</v>
      </c>
      <c r="D4" s="139"/>
      <c r="E4" s="139"/>
      <c r="F4" s="143">
        <v>407901797</v>
      </c>
      <c r="I4" s="139"/>
      <c r="J4" s="139"/>
      <c r="K4" s="139"/>
      <c r="L4" s="139"/>
    </row>
    <row r="5" spans="1:17" ht="9" customHeight="1" thickBot="1">
      <c r="A5" s="139"/>
      <c r="C5" s="141"/>
      <c r="D5" s="139"/>
      <c r="E5" s="139"/>
      <c r="F5" s="320"/>
      <c r="H5" s="139"/>
      <c r="I5" s="139"/>
      <c r="J5" s="139"/>
      <c r="K5" s="139"/>
      <c r="L5" s="139"/>
    </row>
    <row r="6" spans="1:17" ht="16.5" thickBot="1">
      <c r="B6" s="142" t="s">
        <v>86</v>
      </c>
      <c r="C6" s="139" t="s">
        <v>564</v>
      </c>
      <c r="D6" s="139"/>
      <c r="F6" s="143">
        <v>116</v>
      </c>
      <c r="I6" s="139"/>
      <c r="J6" s="139"/>
      <c r="K6" s="139"/>
      <c r="L6" s="139"/>
      <c r="M6" s="139"/>
      <c r="N6" s="139"/>
      <c r="O6" s="139"/>
      <c r="P6" s="139"/>
      <c r="Q6" s="139"/>
    </row>
    <row r="7" spans="1:17" ht="9" customHeight="1">
      <c r="B7" s="142"/>
      <c r="C7" s="139"/>
      <c r="D7" s="139"/>
      <c r="E7" s="139"/>
      <c r="F7" s="139"/>
      <c r="H7" s="139"/>
      <c r="I7" s="139"/>
      <c r="J7" s="139"/>
      <c r="K7" s="139"/>
      <c r="L7" s="139"/>
      <c r="M7" s="139"/>
      <c r="N7" s="139"/>
      <c r="O7" s="139"/>
      <c r="P7" s="139"/>
      <c r="Q7" s="139"/>
    </row>
    <row r="8" spans="1:17" ht="15.75">
      <c r="B8" s="142" t="s">
        <v>86</v>
      </c>
      <c r="C8" s="139" t="s">
        <v>159</v>
      </c>
      <c r="D8" s="139"/>
      <c r="E8" s="139"/>
      <c r="F8" s="139"/>
      <c r="G8" s="139"/>
      <c r="H8" s="139"/>
      <c r="I8" s="139"/>
      <c r="J8" s="139"/>
      <c r="K8" s="139"/>
      <c r="L8" s="139"/>
    </row>
    <row r="9" spans="1:17" ht="9" customHeight="1" thickBot="1"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</row>
    <row r="10" spans="1:17" ht="15.75">
      <c r="D10" s="149" t="s">
        <v>160</v>
      </c>
      <c r="E10" s="150" t="s">
        <v>161</v>
      </c>
      <c r="F10" s="151" t="s">
        <v>162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17" ht="15.75">
      <c r="C11" s="142"/>
      <c r="D11" s="146" t="s">
        <v>7</v>
      </c>
      <c r="E11" s="152">
        <v>192160573.69999999</v>
      </c>
      <c r="F11" s="158">
        <v>0.4710951878939626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 ht="15.75" hidden="1">
      <c r="C12" s="142"/>
      <c r="D12" s="146" t="s">
        <v>8</v>
      </c>
      <c r="E12" s="152">
        <v>0</v>
      </c>
      <c r="F12" s="158">
        <v>0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 ht="15.75" hidden="1">
      <c r="C13" s="142"/>
      <c r="D13" s="146" t="s">
        <v>9</v>
      </c>
      <c r="E13" s="152">
        <v>0</v>
      </c>
      <c r="F13" s="158">
        <v>0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 ht="15.75">
      <c r="C14" s="142"/>
      <c r="D14" s="146" t="s">
        <v>155</v>
      </c>
      <c r="E14" s="152">
        <v>55700000</v>
      </c>
      <c r="F14" s="158">
        <v>0.1365524751537194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</row>
    <row r="15" spans="1:17" ht="15.75">
      <c r="C15" s="142"/>
      <c r="D15" s="146" t="s">
        <v>313</v>
      </c>
      <c r="E15" s="152">
        <v>90000000</v>
      </c>
      <c r="F15" s="158">
        <v>0.22064134225915166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</row>
    <row r="16" spans="1:17" ht="15.75">
      <c r="C16" s="142"/>
      <c r="D16" s="146" t="s">
        <v>53</v>
      </c>
      <c r="E16" s="152">
        <v>70041223.299999997</v>
      </c>
      <c r="F16" s="158">
        <v>0.17171099469316631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</row>
    <row r="17" spans="1:17" ht="16.5" thickBot="1">
      <c r="C17" s="142"/>
      <c r="D17" s="148" t="s">
        <v>61</v>
      </c>
      <c r="E17" s="154">
        <v>407901797</v>
      </c>
      <c r="F17" s="199">
        <v>1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</row>
    <row r="18" spans="1:17" ht="9" customHeight="1">
      <c r="C18" s="142"/>
      <c r="D18" s="145"/>
      <c r="E18" s="159"/>
      <c r="F18" s="225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</row>
    <row r="19" spans="1:17" s="191" customFormat="1" ht="16.5" customHeight="1">
      <c r="C19" s="193" t="s">
        <v>86</v>
      </c>
      <c r="D19" s="280" t="s">
        <v>320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  <row r="20" spans="1:17" s="191" customFormat="1" ht="16.5" customHeight="1">
      <c r="C20" s="193"/>
      <c r="D20" s="280" t="s">
        <v>926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7" s="191" customFormat="1" ht="16.5" customHeight="1">
      <c r="C21" s="193"/>
      <c r="D21" s="280" t="s">
        <v>927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</row>
    <row r="22" spans="1:17" s="191" customFormat="1" ht="16.5" customHeight="1">
      <c r="C22" s="193"/>
      <c r="D22" s="280" t="s">
        <v>1017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</row>
    <row r="23" spans="1:17" s="191" customFormat="1" ht="9" customHeight="1">
      <c r="A23" s="190"/>
      <c r="B23" s="190"/>
      <c r="C23" s="190"/>
      <c r="D23" s="222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</row>
    <row r="24" spans="1:17" ht="15.75">
      <c r="C24" s="208" t="s">
        <v>86</v>
      </c>
      <c r="D24" s="209" t="s">
        <v>1008</v>
      </c>
    </row>
    <row r="25" spans="1:17" ht="9" customHeight="1">
      <c r="C25" s="208"/>
      <c r="D25" s="209"/>
    </row>
    <row r="26" spans="1:17" s="191" customFormat="1" ht="15.75">
      <c r="A26" s="190"/>
      <c r="B26" s="190"/>
      <c r="C26" s="190"/>
      <c r="D26" s="494" t="s">
        <v>972</v>
      </c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</row>
    <row r="27" spans="1:17" s="191" customFormat="1" ht="15.75">
      <c r="A27" s="190"/>
      <c r="B27" s="190"/>
      <c r="C27" s="190"/>
      <c r="D27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</row>
    <row r="28" spans="1:17" s="191" customFormat="1" ht="15.75">
      <c r="A28" s="190"/>
      <c r="B28" s="190"/>
      <c r="C28" s="190"/>
      <c r="D28" s="222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</row>
    <row r="29" spans="1:17" s="191" customFormat="1" ht="15.75">
      <c r="A29" s="190"/>
      <c r="B29" s="190"/>
      <c r="C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</row>
    <row r="30" spans="1:17" s="191" customFormat="1" ht="15.75">
      <c r="A30" s="190"/>
      <c r="B30" s="190"/>
      <c r="C30" s="190"/>
      <c r="D3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  <row r="31" spans="1:17" s="191" customFormat="1" ht="15.75">
      <c r="A31" s="190"/>
      <c r="B31" s="190"/>
      <c r="C31" s="190"/>
      <c r="D31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</row>
    <row r="32" spans="1:17" s="191" customFormat="1" ht="15.75">
      <c r="A32" s="190"/>
      <c r="B32" s="190"/>
      <c r="C32" s="190"/>
      <c r="D32" s="222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</row>
    <row r="33" spans="2:17" ht="15.75">
      <c r="B33" s="142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</row>
    <row r="39" spans="2:17" s="207" customFormat="1" ht="15.75"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</row>
    <row r="40" spans="2:17">
      <c r="F40"/>
    </row>
    <row r="43" spans="2:17">
      <c r="D4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30"/>
  <sheetViews>
    <sheetView showZeros="0" rightToLeft="1" topLeftCell="C1" workbookViewId="0">
      <selection activeCell="E7" sqref="E7:E17"/>
    </sheetView>
  </sheetViews>
  <sheetFormatPr defaultColWidth="9.140625" defaultRowHeight="14.25"/>
  <cols>
    <col min="1" max="3" width="4.140625" style="140" customWidth="1"/>
    <col min="4" max="4" width="42.140625" style="140" customWidth="1"/>
    <col min="5" max="5" width="30.42578125" style="140" customWidth="1"/>
    <col min="6" max="6" width="12" style="140" customWidth="1"/>
    <col min="7" max="7" width="5.5703125" style="140" customWidth="1"/>
    <col min="8" max="9" width="12.140625" style="140" customWidth="1"/>
    <col min="10" max="10" width="7.85546875" style="140" customWidth="1"/>
    <col min="11" max="16384" width="9.140625" style="140"/>
  </cols>
  <sheetData>
    <row r="1" spans="1:17" ht="9" customHeight="1"/>
    <row r="2" spans="1:17" ht="20.25">
      <c r="A2" s="139"/>
      <c r="C2" s="141" t="s">
        <v>144</v>
      </c>
      <c r="D2" s="139"/>
      <c r="E2" s="139"/>
      <c r="F2" s="139"/>
      <c r="G2" s="139"/>
      <c r="H2" s="139"/>
      <c r="I2" s="139"/>
      <c r="J2" s="139"/>
      <c r="K2" s="139"/>
      <c r="L2" s="139"/>
    </row>
    <row r="3" spans="1:17" ht="9" customHeight="1">
      <c r="A3" s="139"/>
      <c r="C3" s="141"/>
      <c r="D3" s="139"/>
      <c r="E3" s="139"/>
      <c r="F3" s="139"/>
      <c r="G3" s="139"/>
      <c r="H3" s="139"/>
      <c r="I3" s="139"/>
      <c r="J3" s="139"/>
      <c r="K3" s="139"/>
      <c r="L3" s="139"/>
    </row>
    <row r="4" spans="1:17" ht="15.75">
      <c r="B4" s="142" t="s">
        <v>86</v>
      </c>
      <c r="C4" s="139" t="s">
        <v>890</v>
      </c>
      <c r="D4" s="139"/>
      <c r="E4" s="139"/>
      <c r="F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1:17" ht="9" customHeight="1" thickBot="1">
      <c r="C5" s="139"/>
      <c r="D5" s="139"/>
      <c r="E5" s="139"/>
      <c r="F5" s="139"/>
      <c r="H5" s="139"/>
      <c r="I5" s="139"/>
      <c r="J5" s="139"/>
      <c r="K5" s="139"/>
      <c r="L5" s="139"/>
    </row>
    <row r="6" spans="1:17" ht="15.75">
      <c r="D6" s="149" t="s">
        <v>163</v>
      </c>
      <c r="E6" s="144" t="s">
        <v>842</v>
      </c>
      <c r="F6" s="145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</row>
    <row r="7" spans="1:17" ht="15.75" customHeight="1">
      <c r="D7" s="146" t="s">
        <v>297</v>
      </c>
      <c r="E7" s="147">
        <v>58423245</v>
      </c>
      <c r="H7" s="201"/>
    </row>
    <row r="8" spans="1:17" ht="15.75">
      <c r="C8" s="142"/>
      <c r="D8" s="146" t="s">
        <v>298</v>
      </c>
      <c r="E8" s="226">
        <v>55000000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</row>
    <row r="9" spans="1:17" ht="15.75">
      <c r="C9" s="142"/>
      <c r="D9" s="146" t="s">
        <v>324</v>
      </c>
      <c r="E9" s="226">
        <v>45446220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</row>
    <row r="10" spans="1:17" ht="15.6" customHeight="1">
      <c r="C10" s="142"/>
      <c r="D10" s="146" t="s">
        <v>451</v>
      </c>
      <c r="E10" s="147">
        <v>27000000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17" ht="15.75">
      <c r="C11" s="142"/>
      <c r="D11" s="146" t="s">
        <v>190</v>
      </c>
      <c r="E11" s="226">
        <v>20000000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 ht="15.75">
      <c r="C12" s="142"/>
      <c r="D12" s="335" t="s">
        <v>892</v>
      </c>
      <c r="E12" s="226">
        <v>17905589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 ht="15.6" customHeight="1">
      <c r="C13" s="142"/>
      <c r="D13" s="335" t="s">
        <v>856</v>
      </c>
      <c r="E13" s="147">
        <v>15000000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 ht="16.149999999999999" customHeight="1">
      <c r="C14" s="142"/>
      <c r="D14" s="146" t="s">
        <v>257</v>
      </c>
      <c r="E14" s="147">
        <v>15000000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</row>
    <row r="15" spans="1:17" ht="15.75">
      <c r="C15" s="142"/>
      <c r="D15" s="146" t="s">
        <v>834</v>
      </c>
      <c r="E15" s="147">
        <v>15000000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</row>
    <row r="16" spans="1:17" ht="15.75">
      <c r="C16" s="142"/>
      <c r="D16" s="155" t="s">
        <v>16</v>
      </c>
      <c r="E16" s="156">
        <v>14000000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</row>
    <row r="17" spans="4:7" ht="15.6" customHeight="1" thickBot="1">
      <c r="D17" s="336" t="s">
        <v>368</v>
      </c>
      <c r="E17" s="157">
        <v>14000000</v>
      </c>
    </row>
    <row r="18" spans="4:7" ht="9" customHeight="1"/>
    <row r="19" spans="4:7" ht="15.75">
      <c r="D19" s="202" t="s">
        <v>973</v>
      </c>
    </row>
    <row r="20" spans="4:7" ht="5.0999999999999996" customHeight="1"/>
    <row r="21" spans="4:7">
      <c r="D21"/>
    </row>
    <row r="22" spans="4:7">
      <c r="D22"/>
    </row>
    <row r="29" spans="4:7">
      <c r="G29" s="491"/>
    </row>
    <row r="30" spans="4:7">
      <c r="D30" s="491"/>
    </row>
  </sheetData>
  <sortState xmlns:xlrd2="http://schemas.microsoft.com/office/spreadsheetml/2017/richdata2" ref="A7:Q17">
    <sortCondition descending="1" ref="E7:E17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4E95-3EC8-450F-9938-DFF459647E26}">
  <sheetPr>
    <pageSetUpPr fitToPage="1"/>
  </sheetPr>
  <dimension ref="A1:P121"/>
  <sheetViews>
    <sheetView showZeros="0" rightToLeft="1" zoomScaleNormal="100" workbookViewId="0">
      <pane xSplit="6" ySplit="4" topLeftCell="G116" activePane="bottomRight" state="frozen"/>
      <selection activeCell="U24" sqref="U24"/>
      <selection pane="topRight" activeCell="U24" sqref="U24"/>
      <selection pane="bottomLeft" activeCell="U24" sqref="U24"/>
      <selection pane="bottomRight" activeCell="A120" sqref="A120:XFD120"/>
    </sheetView>
  </sheetViews>
  <sheetFormatPr defaultColWidth="9.140625" defaultRowHeight="15"/>
  <cols>
    <col min="1" max="1" width="5" style="102" customWidth="1"/>
    <col min="2" max="2" width="6.7109375" style="173" customWidth="1"/>
    <col min="3" max="3" width="20.140625" style="109" customWidth="1"/>
    <col min="4" max="4" width="12.7109375" style="103" bestFit="1" customWidth="1"/>
    <col min="5" max="5" width="12.7109375" style="103" customWidth="1"/>
    <col min="6" max="6" width="12" style="103" customWidth="1"/>
    <col min="7" max="7" width="12.7109375" style="103" customWidth="1"/>
    <col min="8" max="8" width="11.140625" style="103" bestFit="1" customWidth="1"/>
    <col min="9" max="9" width="12.140625" style="103" customWidth="1"/>
    <col min="10" max="10" width="11.7109375" style="332" customWidth="1"/>
    <col min="11" max="11" width="10.85546875" style="103" customWidth="1"/>
    <col min="12" max="12" width="11.140625" style="317" bestFit="1" customWidth="1"/>
    <col min="13" max="13" width="11.42578125" style="102" customWidth="1"/>
    <col min="14" max="15" width="10.140625" style="102" customWidth="1"/>
    <col min="16" max="16" width="11.140625" style="332" customWidth="1"/>
    <col min="17" max="16384" width="9.140625" style="102"/>
  </cols>
  <sheetData>
    <row r="1" spans="1:16" s="110" customFormat="1" ht="18.75">
      <c r="A1" s="121"/>
      <c r="B1" s="121"/>
      <c r="C1" s="188"/>
      <c r="D1" s="121"/>
      <c r="E1" s="121"/>
      <c r="F1" s="121"/>
      <c r="G1" s="121"/>
      <c r="H1" s="121"/>
      <c r="I1" s="121"/>
      <c r="J1" s="389"/>
      <c r="K1" s="121"/>
      <c r="L1" s="319"/>
      <c r="M1" s="406"/>
      <c r="N1" s="406"/>
      <c r="O1" s="406"/>
      <c r="P1" s="332"/>
    </row>
    <row r="2" spans="1:16" ht="18.75">
      <c r="A2" s="121" t="s">
        <v>123</v>
      </c>
      <c r="B2" s="121"/>
      <c r="C2" s="188"/>
      <c r="D2" s="121"/>
      <c r="E2" s="121"/>
      <c r="F2" s="121"/>
      <c r="G2" s="121"/>
      <c r="H2" s="121"/>
      <c r="I2" s="121"/>
      <c r="J2" s="389"/>
      <c r="L2" s="121"/>
      <c r="M2" s="121"/>
      <c r="O2" s="121"/>
      <c r="P2" s="389"/>
    </row>
    <row r="3" spans="1:16" ht="18.75">
      <c r="L3" s="318"/>
      <c r="M3" s="121"/>
      <c r="N3" s="121"/>
      <c r="O3" s="121"/>
      <c r="P3" s="389"/>
    </row>
    <row r="4" spans="1:16" s="174" customFormat="1" ht="81.75" customHeight="1">
      <c r="A4" s="243" t="s">
        <v>358</v>
      </c>
      <c r="B4" s="104" t="s">
        <v>1</v>
      </c>
      <c r="C4" s="104"/>
      <c r="D4" s="12" t="s">
        <v>3</v>
      </c>
      <c r="E4" s="12" t="s">
        <v>4</v>
      </c>
      <c r="F4" s="12" t="s">
        <v>5</v>
      </c>
      <c r="G4" s="12" t="s">
        <v>6</v>
      </c>
      <c r="H4" s="12" t="s">
        <v>761</v>
      </c>
      <c r="I4" s="12" t="s">
        <v>762</v>
      </c>
      <c r="J4" s="390" t="s">
        <v>763</v>
      </c>
      <c r="K4" s="2" t="s">
        <v>764</v>
      </c>
      <c r="L4" s="2" t="s">
        <v>765</v>
      </c>
      <c r="M4" s="12" t="s">
        <v>7</v>
      </c>
      <c r="N4" s="104" t="s">
        <v>155</v>
      </c>
      <c r="O4" s="104" t="s">
        <v>313</v>
      </c>
      <c r="P4" s="390" t="s">
        <v>53</v>
      </c>
    </row>
    <row r="5" spans="1:16" s="174" customFormat="1" ht="35.1" customHeight="1">
      <c r="A5" s="94">
        <v>1</v>
      </c>
      <c r="B5" s="106">
        <v>382</v>
      </c>
      <c r="C5" s="106" t="s">
        <v>246</v>
      </c>
      <c r="D5" s="94">
        <v>111381330</v>
      </c>
      <c r="E5" s="94">
        <v>111381330</v>
      </c>
      <c r="F5" s="94">
        <v>0</v>
      </c>
      <c r="G5" s="94">
        <v>70822460</v>
      </c>
      <c r="H5" s="94">
        <v>7658870</v>
      </c>
      <c r="I5" s="94">
        <v>8100000</v>
      </c>
      <c r="J5" s="391">
        <v>24800000</v>
      </c>
      <c r="K5" s="94">
        <v>0</v>
      </c>
      <c r="L5" s="218">
        <v>8100000</v>
      </c>
      <c r="M5" s="94">
        <v>0</v>
      </c>
      <c r="N5" s="94"/>
      <c r="O5" s="94"/>
      <c r="P5" s="391">
        <v>8100000</v>
      </c>
    </row>
    <row r="6" spans="1:16" s="105" customFormat="1" ht="35.1" customHeight="1">
      <c r="A6" s="94">
        <f>1+A5</f>
        <v>2</v>
      </c>
      <c r="B6" s="106">
        <v>576</v>
      </c>
      <c r="C6" s="106" t="s">
        <v>49</v>
      </c>
      <c r="D6" s="94">
        <v>78113000</v>
      </c>
      <c r="E6" s="94">
        <v>78113000</v>
      </c>
      <c r="F6" s="94">
        <v>0</v>
      </c>
      <c r="G6" s="94">
        <v>57882148</v>
      </c>
      <c r="H6" s="94">
        <v>230852</v>
      </c>
      <c r="I6" s="94">
        <v>7000000</v>
      </c>
      <c r="J6" s="391">
        <v>13000000</v>
      </c>
      <c r="K6" s="94">
        <v>0</v>
      </c>
      <c r="L6" s="218">
        <v>7000000</v>
      </c>
      <c r="M6" s="94">
        <v>7000000</v>
      </c>
      <c r="N6" s="94"/>
      <c r="O6" s="94"/>
      <c r="P6" s="391"/>
    </row>
    <row r="7" spans="1:16" s="107" customFormat="1" ht="35.1" customHeight="1">
      <c r="A7" s="94">
        <f t="shared" ref="A7:A70" si="0">1+A6</f>
        <v>3</v>
      </c>
      <c r="B7" s="106">
        <v>1067</v>
      </c>
      <c r="C7" s="106" t="s">
        <v>50</v>
      </c>
      <c r="D7" s="94">
        <v>6175000</v>
      </c>
      <c r="E7" s="94">
        <v>6175000</v>
      </c>
      <c r="F7" s="94">
        <v>0</v>
      </c>
      <c r="G7" s="94">
        <v>5377422</v>
      </c>
      <c r="H7" s="94">
        <v>297578</v>
      </c>
      <c r="I7" s="94">
        <v>500000</v>
      </c>
      <c r="J7" s="391">
        <v>0</v>
      </c>
      <c r="K7" s="94">
        <v>0</v>
      </c>
      <c r="L7" s="218">
        <v>500000</v>
      </c>
      <c r="M7" s="94">
        <v>500000</v>
      </c>
      <c r="N7" s="94"/>
      <c r="O7" s="94"/>
      <c r="P7" s="391"/>
    </row>
    <row r="8" spans="1:16" s="105" customFormat="1" ht="35.1" customHeight="1">
      <c r="A8" s="94">
        <f t="shared" si="0"/>
        <v>4</v>
      </c>
      <c r="B8" s="106">
        <v>1207</v>
      </c>
      <c r="C8" s="106" t="s">
        <v>51</v>
      </c>
      <c r="D8" s="94">
        <v>45650000</v>
      </c>
      <c r="E8" s="94">
        <v>45650000</v>
      </c>
      <c r="F8" s="94">
        <v>0</v>
      </c>
      <c r="G8" s="94">
        <v>43361890</v>
      </c>
      <c r="H8" s="94">
        <v>8110</v>
      </c>
      <c r="I8" s="94">
        <v>500000</v>
      </c>
      <c r="J8" s="391">
        <v>1780000</v>
      </c>
      <c r="K8" s="94">
        <v>0</v>
      </c>
      <c r="L8" s="218">
        <v>500000</v>
      </c>
      <c r="M8" s="94">
        <v>500000</v>
      </c>
      <c r="N8" s="94"/>
      <c r="O8" s="94"/>
      <c r="P8" s="391"/>
    </row>
    <row r="9" spans="1:16" s="107" customFormat="1" ht="35.1" customHeight="1">
      <c r="A9" s="94">
        <f t="shared" si="0"/>
        <v>5</v>
      </c>
      <c r="B9" s="106">
        <v>1238</v>
      </c>
      <c r="C9" s="106" t="s">
        <v>866</v>
      </c>
      <c r="D9" s="94">
        <v>40500000</v>
      </c>
      <c r="E9" s="94">
        <v>40500000</v>
      </c>
      <c r="F9" s="94">
        <v>0</v>
      </c>
      <c r="G9" s="94">
        <v>37408104</v>
      </c>
      <c r="H9" s="94">
        <v>891896</v>
      </c>
      <c r="I9" s="94">
        <v>500000</v>
      </c>
      <c r="J9" s="391">
        <v>1700000</v>
      </c>
      <c r="K9" s="94">
        <v>0</v>
      </c>
      <c r="L9" s="218">
        <v>500000</v>
      </c>
      <c r="M9" s="94">
        <v>500000</v>
      </c>
      <c r="N9" s="94"/>
      <c r="O9" s="94"/>
      <c r="P9" s="391"/>
    </row>
    <row r="10" spans="1:16" s="107" customFormat="1" ht="35.1" customHeight="1">
      <c r="A10" s="94">
        <f t="shared" si="0"/>
        <v>6</v>
      </c>
      <c r="B10" s="106">
        <v>1298</v>
      </c>
      <c r="C10" s="106" t="s">
        <v>22</v>
      </c>
      <c r="D10" s="94">
        <v>8070000</v>
      </c>
      <c r="E10" s="94">
        <v>7570000</v>
      </c>
      <c r="F10" s="94">
        <v>500000</v>
      </c>
      <c r="G10" s="94">
        <v>7059962</v>
      </c>
      <c r="H10" s="94">
        <v>210038</v>
      </c>
      <c r="I10" s="94">
        <v>500000</v>
      </c>
      <c r="J10" s="391">
        <v>300000</v>
      </c>
      <c r="K10" s="94">
        <v>0</v>
      </c>
      <c r="L10" s="218">
        <v>500000</v>
      </c>
      <c r="M10" s="94">
        <v>500000</v>
      </c>
      <c r="N10" s="94"/>
      <c r="O10" s="94"/>
      <c r="P10" s="391"/>
    </row>
    <row r="11" spans="1:16" s="107" customFormat="1" ht="35.1" customHeight="1">
      <c r="A11" s="94">
        <f t="shared" si="0"/>
        <v>7</v>
      </c>
      <c r="B11" s="3">
        <v>1322</v>
      </c>
      <c r="C11" s="3" t="s">
        <v>23</v>
      </c>
      <c r="D11" s="94">
        <v>18500000</v>
      </c>
      <c r="E11" s="94">
        <v>18500000</v>
      </c>
      <c r="F11" s="94">
        <v>0</v>
      </c>
      <c r="G11" s="94">
        <v>9799391</v>
      </c>
      <c r="H11" s="94">
        <v>1050609</v>
      </c>
      <c r="I11" s="94">
        <v>0</v>
      </c>
      <c r="J11" s="391">
        <v>7650000</v>
      </c>
      <c r="K11" s="94">
        <v>0</v>
      </c>
      <c r="L11" s="218">
        <v>0</v>
      </c>
      <c r="M11" s="94">
        <v>0</v>
      </c>
      <c r="N11" s="94"/>
      <c r="O11" s="94"/>
      <c r="P11" s="391"/>
    </row>
    <row r="12" spans="1:16" s="5" customFormat="1" ht="35.1" customHeight="1">
      <c r="A12" s="94">
        <f t="shared" si="0"/>
        <v>8</v>
      </c>
      <c r="B12" s="106">
        <v>1375</v>
      </c>
      <c r="C12" s="106" t="s">
        <v>220</v>
      </c>
      <c r="D12" s="94">
        <v>42150000</v>
      </c>
      <c r="E12" s="94">
        <v>42150000</v>
      </c>
      <c r="F12" s="94">
        <v>0</v>
      </c>
      <c r="G12" s="94">
        <v>30147051</v>
      </c>
      <c r="H12" s="94">
        <v>2949</v>
      </c>
      <c r="I12" s="94">
        <v>0</v>
      </c>
      <c r="J12" s="391">
        <v>12000000</v>
      </c>
      <c r="K12" s="94">
        <v>0</v>
      </c>
      <c r="L12" s="218">
        <v>0</v>
      </c>
      <c r="M12" s="94">
        <v>0</v>
      </c>
      <c r="N12" s="94"/>
      <c r="O12" s="94"/>
      <c r="P12" s="391"/>
    </row>
    <row r="13" spans="1:16" s="105" customFormat="1" ht="35.1" customHeight="1">
      <c r="A13" s="94">
        <f t="shared" si="0"/>
        <v>9</v>
      </c>
      <c r="B13" s="106">
        <v>1547</v>
      </c>
      <c r="C13" s="106" t="s">
        <v>254</v>
      </c>
      <c r="D13" s="94">
        <v>144000000</v>
      </c>
      <c r="E13" s="94">
        <v>144000000</v>
      </c>
      <c r="F13" s="94">
        <v>0</v>
      </c>
      <c r="G13" s="94">
        <v>118995666</v>
      </c>
      <c r="H13" s="94">
        <v>242446</v>
      </c>
      <c r="I13" s="94">
        <v>0</v>
      </c>
      <c r="J13" s="391">
        <v>24761888</v>
      </c>
      <c r="K13" s="94">
        <v>0</v>
      </c>
      <c r="L13" s="218">
        <v>0</v>
      </c>
      <c r="M13" s="94">
        <v>0</v>
      </c>
      <c r="N13" s="94"/>
      <c r="O13" s="94"/>
      <c r="P13" s="391"/>
    </row>
    <row r="14" spans="1:16" s="105" customFormat="1" ht="35.1" customHeight="1">
      <c r="A14" s="94">
        <f t="shared" si="0"/>
        <v>10</v>
      </c>
      <c r="B14" s="106">
        <v>1588</v>
      </c>
      <c r="C14" s="106" t="s">
        <v>16</v>
      </c>
      <c r="D14" s="94">
        <v>90000000</v>
      </c>
      <c r="E14" s="94">
        <v>64000000</v>
      </c>
      <c r="F14" s="94">
        <v>26000000</v>
      </c>
      <c r="G14" s="94">
        <v>54117240</v>
      </c>
      <c r="H14" s="94">
        <v>4082760</v>
      </c>
      <c r="I14" s="94">
        <v>14000000</v>
      </c>
      <c r="J14" s="391">
        <v>17800000</v>
      </c>
      <c r="K14" s="94">
        <v>0</v>
      </c>
      <c r="L14" s="218">
        <v>14000000</v>
      </c>
      <c r="M14" s="94">
        <v>6050000</v>
      </c>
      <c r="N14" s="94"/>
      <c r="O14" s="94"/>
      <c r="P14" s="391">
        <v>7950000</v>
      </c>
    </row>
    <row r="15" spans="1:16" s="105" customFormat="1" ht="35.1" customHeight="1">
      <c r="A15" s="94">
        <f t="shared" si="0"/>
        <v>11</v>
      </c>
      <c r="B15" s="106">
        <v>1615</v>
      </c>
      <c r="C15" s="106" t="s">
        <v>66</v>
      </c>
      <c r="D15" s="94">
        <v>27700000</v>
      </c>
      <c r="E15" s="94">
        <v>27700000</v>
      </c>
      <c r="F15" s="94">
        <v>0</v>
      </c>
      <c r="G15" s="94">
        <v>22550373</v>
      </c>
      <c r="H15" s="94">
        <v>1999627</v>
      </c>
      <c r="I15" s="94">
        <v>0</v>
      </c>
      <c r="J15" s="391">
        <v>3150000</v>
      </c>
      <c r="K15" s="94">
        <v>0</v>
      </c>
      <c r="L15" s="218">
        <v>0</v>
      </c>
      <c r="M15" s="94">
        <v>0</v>
      </c>
      <c r="N15" s="94"/>
      <c r="O15" s="94"/>
      <c r="P15" s="391"/>
    </row>
    <row r="16" spans="1:16" s="5" customFormat="1" ht="35.1" customHeight="1">
      <c r="A16" s="94">
        <f t="shared" si="0"/>
        <v>12</v>
      </c>
      <c r="B16" s="3">
        <v>1620</v>
      </c>
      <c r="C16" s="17" t="s">
        <v>522</v>
      </c>
      <c r="D16" s="4">
        <v>4200000</v>
      </c>
      <c r="E16" s="4">
        <v>4200000</v>
      </c>
      <c r="F16" s="94">
        <v>0</v>
      </c>
      <c r="G16" s="4">
        <v>125080</v>
      </c>
      <c r="H16" s="94">
        <v>874920</v>
      </c>
      <c r="I16" s="94">
        <v>1200000</v>
      </c>
      <c r="J16" s="391">
        <v>2000000</v>
      </c>
      <c r="K16" s="4">
        <v>0</v>
      </c>
      <c r="L16" s="263">
        <v>1200000</v>
      </c>
      <c r="M16" s="94">
        <v>1200000</v>
      </c>
      <c r="N16" s="4"/>
      <c r="O16" s="4"/>
      <c r="P16" s="391"/>
    </row>
    <row r="17" spans="1:16" s="105" customFormat="1" ht="35.1" customHeight="1">
      <c r="A17" s="94">
        <f t="shared" si="0"/>
        <v>13</v>
      </c>
      <c r="B17" s="106">
        <v>1657</v>
      </c>
      <c r="C17" s="106" t="s">
        <v>17</v>
      </c>
      <c r="D17" s="4">
        <v>65000000</v>
      </c>
      <c r="E17" s="4">
        <v>65000000</v>
      </c>
      <c r="F17" s="94">
        <v>0</v>
      </c>
      <c r="G17" s="94">
        <v>53213116</v>
      </c>
      <c r="H17" s="94">
        <v>86884</v>
      </c>
      <c r="I17" s="94">
        <v>10500000</v>
      </c>
      <c r="J17" s="391">
        <v>1200000</v>
      </c>
      <c r="K17" s="94">
        <v>0</v>
      </c>
      <c r="L17" s="218">
        <v>10500000</v>
      </c>
      <c r="M17" s="94">
        <v>2500000</v>
      </c>
      <c r="N17" s="94"/>
      <c r="O17" s="94"/>
      <c r="P17" s="391">
        <v>8000000</v>
      </c>
    </row>
    <row r="18" spans="1:16" s="5" customFormat="1" ht="35.1" customHeight="1">
      <c r="A18" s="94">
        <f t="shared" si="0"/>
        <v>14</v>
      </c>
      <c r="B18" s="3">
        <v>1670</v>
      </c>
      <c r="C18" s="3" t="s">
        <v>856</v>
      </c>
      <c r="D18" s="94">
        <v>37700000</v>
      </c>
      <c r="E18" s="94">
        <v>37700000</v>
      </c>
      <c r="F18" s="94">
        <v>0</v>
      </c>
      <c r="G18" s="94">
        <v>7040785</v>
      </c>
      <c r="H18" s="94">
        <v>9215</v>
      </c>
      <c r="I18" s="94">
        <v>15000000</v>
      </c>
      <c r="J18" s="391">
        <v>15650000</v>
      </c>
      <c r="K18" s="94">
        <v>0</v>
      </c>
      <c r="L18" s="218">
        <v>15000000</v>
      </c>
      <c r="M18" s="94">
        <v>0</v>
      </c>
      <c r="O18" s="94"/>
      <c r="P18" s="94">
        <v>15000000</v>
      </c>
    </row>
    <row r="19" spans="1:16" s="5" customFormat="1" ht="35.1" customHeight="1">
      <c r="A19" s="94">
        <f t="shared" si="0"/>
        <v>15</v>
      </c>
      <c r="B19" s="3">
        <v>1693</v>
      </c>
      <c r="C19" s="3" t="s">
        <v>68</v>
      </c>
      <c r="D19" s="94">
        <v>4500000</v>
      </c>
      <c r="E19" s="94">
        <v>4500000</v>
      </c>
      <c r="F19" s="94">
        <v>0</v>
      </c>
      <c r="G19" s="94">
        <v>1430733</v>
      </c>
      <c r="H19" s="94">
        <v>985970</v>
      </c>
      <c r="I19" s="94">
        <v>2083297</v>
      </c>
      <c r="J19" s="391">
        <v>0</v>
      </c>
      <c r="K19" s="94">
        <v>0</v>
      </c>
      <c r="L19" s="218">
        <v>2083297</v>
      </c>
      <c r="M19" s="94">
        <v>2083297</v>
      </c>
      <c r="N19" s="94"/>
      <c r="O19" s="94"/>
      <c r="P19" s="391"/>
    </row>
    <row r="20" spans="1:16" ht="35.1" customHeight="1">
      <c r="A20" s="94">
        <f t="shared" si="0"/>
        <v>16</v>
      </c>
      <c r="B20" s="177">
        <v>1827</v>
      </c>
      <c r="C20" s="106" t="s">
        <v>255</v>
      </c>
      <c r="D20" s="94">
        <v>100000000</v>
      </c>
      <c r="E20" s="94">
        <v>100000000</v>
      </c>
      <c r="F20" s="94">
        <v>0</v>
      </c>
      <c r="G20" s="94">
        <v>95027045</v>
      </c>
      <c r="H20" s="94">
        <v>4972955</v>
      </c>
      <c r="I20" s="94">
        <v>0</v>
      </c>
      <c r="J20" s="391">
        <v>0</v>
      </c>
      <c r="K20" s="94">
        <v>0</v>
      </c>
      <c r="L20" s="218">
        <v>0</v>
      </c>
      <c r="M20" s="94">
        <v>0</v>
      </c>
      <c r="N20" s="94"/>
      <c r="O20" s="94"/>
      <c r="P20" s="391"/>
    </row>
    <row r="21" spans="1:16" s="105" customFormat="1" ht="35.1" customHeight="1">
      <c r="A21" s="94">
        <f t="shared" si="0"/>
        <v>17</v>
      </c>
      <c r="B21" s="106">
        <v>1834</v>
      </c>
      <c r="C21" s="106" t="s">
        <v>65</v>
      </c>
      <c r="D21" s="94">
        <v>65050000</v>
      </c>
      <c r="E21" s="94">
        <v>65050000</v>
      </c>
      <c r="F21" s="94">
        <v>0</v>
      </c>
      <c r="G21" s="94">
        <v>65036299</v>
      </c>
      <c r="H21" s="94">
        <v>13701</v>
      </c>
      <c r="I21" s="94">
        <v>0</v>
      </c>
      <c r="J21" s="391">
        <v>0</v>
      </c>
      <c r="K21" s="94">
        <v>0</v>
      </c>
      <c r="L21" s="218">
        <v>0</v>
      </c>
      <c r="M21" s="94">
        <v>0</v>
      </c>
      <c r="N21" s="94"/>
      <c r="O21" s="94"/>
      <c r="P21" s="391"/>
    </row>
    <row r="22" spans="1:16" ht="35.1" customHeight="1">
      <c r="A22" s="94">
        <f t="shared" si="0"/>
        <v>18</v>
      </c>
      <c r="B22" s="106">
        <v>1835</v>
      </c>
      <c r="C22" s="106" t="s">
        <v>221</v>
      </c>
      <c r="D22" s="94">
        <v>51500000</v>
      </c>
      <c r="E22" s="94">
        <v>51500000</v>
      </c>
      <c r="F22" s="94">
        <v>0</v>
      </c>
      <c r="G22" s="94">
        <v>24306730</v>
      </c>
      <c r="H22" s="94">
        <v>2243270</v>
      </c>
      <c r="I22" s="94">
        <v>0</v>
      </c>
      <c r="J22" s="391">
        <v>24950000</v>
      </c>
      <c r="K22" s="94">
        <v>0</v>
      </c>
      <c r="L22" s="218">
        <v>0</v>
      </c>
      <c r="M22" s="94">
        <v>0</v>
      </c>
      <c r="N22" s="94"/>
      <c r="O22" s="94"/>
      <c r="P22" s="391"/>
    </row>
    <row r="23" spans="1:16" ht="35.1" customHeight="1">
      <c r="A23" s="94">
        <f t="shared" si="0"/>
        <v>19</v>
      </c>
      <c r="B23" s="177">
        <v>1845</v>
      </c>
      <c r="C23" s="106" t="s">
        <v>590</v>
      </c>
      <c r="D23" s="94">
        <v>137500000</v>
      </c>
      <c r="E23" s="94">
        <v>137500000</v>
      </c>
      <c r="F23" s="94">
        <v>0</v>
      </c>
      <c r="G23" s="94">
        <v>2736802</v>
      </c>
      <c r="H23" s="94">
        <v>3198</v>
      </c>
      <c r="I23" s="94">
        <v>0</v>
      </c>
      <c r="J23" s="391">
        <v>134760000</v>
      </c>
      <c r="K23" s="94">
        <v>0</v>
      </c>
      <c r="L23" s="218">
        <v>0</v>
      </c>
      <c r="M23" s="94">
        <v>0</v>
      </c>
      <c r="N23" s="94"/>
      <c r="O23" s="94"/>
      <c r="P23" s="391"/>
    </row>
    <row r="24" spans="1:16" s="109" customFormat="1" ht="35.1" customHeight="1">
      <c r="A24" s="94">
        <f t="shared" si="0"/>
        <v>20</v>
      </c>
      <c r="B24" s="177">
        <v>1909</v>
      </c>
      <c r="C24" s="106" t="s">
        <v>269</v>
      </c>
      <c r="D24" s="94">
        <v>184500000</v>
      </c>
      <c r="E24" s="94">
        <v>184500000</v>
      </c>
      <c r="F24" s="94">
        <v>0</v>
      </c>
      <c r="G24" s="94">
        <v>180597307</v>
      </c>
      <c r="H24" s="94">
        <v>902670</v>
      </c>
      <c r="I24" s="94">
        <v>500000</v>
      </c>
      <c r="J24" s="391">
        <v>2500023</v>
      </c>
      <c r="K24" s="94">
        <v>0</v>
      </c>
      <c r="L24" s="218">
        <v>500000</v>
      </c>
      <c r="M24" s="94">
        <v>500000</v>
      </c>
      <c r="N24" s="94"/>
      <c r="O24" s="94"/>
      <c r="P24" s="391"/>
    </row>
    <row r="25" spans="1:16" s="5" customFormat="1" ht="48.75" customHeight="1">
      <c r="A25" s="94">
        <f t="shared" si="0"/>
        <v>21</v>
      </c>
      <c r="B25" s="177">
        <v>1912</v>
      </c>
      <c r="C25" s="106" t="s">
        <v>256</v>
      </c>
      <c r="D25" s="94">
        <v>430000000</v>
      </c>
      <c r="E25" s="94">
        <v>430000000</v>
      </c>
      <c r="F25" s="94">
        <v>0</v>
      </c>
      <c r="G25" s="94">
        <v>358436573</v>
      </c>
      <c r="H25" s="94">
        <v>18391680</v>
      </c>
      <c r="I25" s="94">
        <v>45446220</v>
      </c>
      <c r="J25" s="391">
        <v>7725527</v>
      </c>
      <c r="K25" s="94">
        <v>0</v>
      </c>
      <c r="L25" s="218">
        <v>45446220</v>
      </c>
      <c r="M25" s="94">
        <v>20746220</v>
      </c>
      <c r="N25" s="94">
        <v>14700000</v>
      </c>
      <c r="O25" s="94">
        <v>10000000</v>
      </c>
      <c r="P25" s="391"/>
    </row>
    <row r="26" spans="1:16" s="109" customFormat="1" ht="35.1" customHeight="1">
      <c r="A26" s="94">
        <f t="shared" si="0"/>
        <v>22</v>
      </c>
      <c r="B26" s="177">
        <v>1919</v>
      </c>
      <c r="C26" s="106" t="s">
        <v>69</v>
      </c>
      <c r="D26" s="94">
        <v>135100000</v>
      </c>
      <c r="E26" s="94">
        <v>135100000</v>
      </c>
      <c r="F26" s="94">
        <v>0</v>
      </c>
      <c r="G26" s="94">
        <v>81191964</v>
      </c>
      <c r="H26" s="94">
        <v>832870</v>
      </c>
      <c r="I26" s="94">
        <v>0</v>
      </c>
      <c r="J26" s="391">
        <v>53075166</v>
      </c>
      <c r="K26" s="94">
        <v>0</v>
      </c>
      <c r="L26" s="218">
        <v>0</v>
      </c>
      <c r="M26" s="94">
        <v>0</v>
      </c>
      <c r="N26" s="94"/>
      <c r="O26" s="94"/>
      <c r="P26" s="391"/>
    </row>
    <row r="27" spans="1:16" ht="35.1" customHeight="1">
      <c r="A27" s="94">
        <f t="shared" si="0"/>
        <v>23</v>
      </c>
      <c r="B27" s="177">
        <v>1921</v>
      </c>
      <c r="C27" s="106" t="s">
        <v>70</v>
      </c>
      <c r="D27" s="94">
        <v>45000000</v>
      </c>
      <c r="E27" s="94">
        <v>45000000</v>
      </c>
      <c r="F27" s="94">
        <v>0</v>
      </c>
      <c r="G27" s="94">
        <v>11805997</v>
      </c>
      <c r="H27" s="94">
        <v>1910003</v>
      </c>
      <c r="I27" s="94">
        <v>0</v>
      </c>
      <c r="J27" s="391">
        <v>31284000</v>
      </c>
      <c r="K27" s="94">
        <v>0</v>
      </c>
      <c r="L27" s="218">
        <v>0</v>
      </c>
      <c r="M27" s="94">
        <v>0</v>
      </c>
      <c r="N27" s="94"/>
      <c r="O27" s="94"/>
      <c r="P27" s="391"/>
    </row>
    <row r="28" spans="1:16" ht="35.1" customHeight="1">
      <c r="A28" s="94">
        <f t="shared" si="0"/>
        <v>24</v>
      </c>
      <c r="B28" s="177">
        <v>1957</v>
      </c>
      <c r="C28" s="106" t="s">
        <v>592</v>
      </c>
      <c r="D28" s="94">
        <v>75000000</v>
      </c>
      <c r="E28" s="94">
        <v>75000000</v>
      </c>
      <c r="F28" s="94">
        <v>0</v>
      </c>
      <c r="G28" s="94">
        <v>70473057</v>
      </c>
      <c r="H28" s="94">
        <v>155162</v>
      </c>
      <c r="I28" s="94">
        <v>0</v>
      </c>
      <c r="J28" s="391">
        <v>4371781</v>
      </c>
      <c r="K28" s="94">
        <v>0</v>
      </c>
      <c r="L28" s="218">
        <v>0</v>
      </c>
      <c r="M28" s="94">
        <v>0</v>
      </c>
      <c r="N28" s="94"/>
      <c r="O28" s="94"/>
      <c r="P28" s="391"/>
    </row>
    <row r="29" spans="1:16" s="105" customFormat="1" ht="35.1" customHeight="1">
      <c r="A29" s="94">
        <f t="shared" si="0"/>
        <v>25</v>
      </c>
      <c r="B29" s="177">
        <v>1960</v>
      </c>
      <c r="C29" s="106" t="s">
        <v>189</v>
      </c>
      <c r="D29" s="94">
        <v>21480000</v>
      </c>
      <c r="E29" s="94">
        <v>21480000</v>
      </c>
      <c r="F29" s="94">
        <v>0</v>
      </c>
      <c r="G29" s="94">
        <v>21355113</v>
      </c>
      <c r="H29" s="94">
        <v>124887</v>
      </c>
      <c r="I29" s="94">
        <v>0</v>
      </c>
      <c r="J29" s="391">
        <v>0</v>
      </c>
      <c r="K29" s="94">
        <v>0</v>
      </c>
      <c r="L29" s="218">
        <v>0</v>
      </c>
      <c r="M29" s="94">
        <v>0</v>
      </c>
      <c r="N29" s="94"/>
      <c r="O29" s="94"/>
      <c r="P29" s="391"/>
    </row>
    <row r="30" spans="1:16" s="105" customFormat="1" ht="35.1" customHeight="1">
      <c r="A30" s="94">
        <f t="shared" si="0"/>
        <v>26</v>
      </c>
      <c r="B30" s="177">
        <v>1962</v>
      </c>
      <c r="C30" s="106" t="s">
        <v>81</v>
      </c>
      <c r="D30" s="94">
        <v>20000000</v>
      </c>
      <c r="E30" s="94">
        <v>20000000</v>
      </c>
      <c r="F30" s="94">
        <v>0</v>
      </c>
      <c r="G30" s="94">
        <v>0</v>
      </c>
      <c r="H30" s="94">
        <v>100000</v>
      </c>
      <c r="I30" s="94">
        <v>0</v>
      </c>
      <c r="J30" s="391">
        <v>19900000</v>
      </c>
      <c r="K30" s="94">
        <v>0</v>
      </c>
      <c r="L30" s="218">
        <v>0</v>
      </c>
      <c r="M30" s="94">
        <v>0</v>
      </c>
      <c r="N30" s="94"/>
      <c r="O30" s="94"/>
      <c r="P30" s="391"/>
    </row>
    <row r="31" spans="1:16" s="105" customFormat="1" ht="35.1" customHeight="1">
      <c r="A31" s="94">
        <f t="shared" si="0"/>
        <v>27</v>
      </c>
      <c r="B31" s="177">
        <v>1965</v>
      </c>
      <c r="C31" s="106" t="s">
        <v>190</v>
      </c>
      <c r="D31" s="94">
        <v>87000000</v>
      </c>
      <c r="E31" s="94">
        <v>87000000</v>
      </c>
      <c r="F31" s="94">
        <v>0</v>
      </c>
      <c r="G31" s="94">
        <v>20363985</v>
      </c>
      <c r="H31" s="94">
        <v>13733007</v>
      </c>
      <c r="I31" s="94">
        <v>29951504</v>
      </c>
      <c r="J31" s="391">
        <v>22951504</v>
      </c>
      <c r="K31" s="94">
        <v>9951504</v>
      </c>
      <c r="L31" s="218">
        <v>20000000</v>
      </c>
      <c r="M31" s="94">
        <v>20000000</v>
      </c>
      <c r="N31" s="94"/>
      <c r="O31" s="94"/>
      <c r="P31" s="391"/>
    </row>
    <row r="32" spans="1:16" ht="35.1" customHeight="1">
      <c r="A32" s="94">
        <f t="shared" si="0"/>
        <v>28</v>
      </c>
      <c r="B32" s="3">
        <v>2001</v>
      </c>
      <c r="C32" s="3" t="s">
        <v>83</v>
      </c>
      <c r="D32" s="94">
        <v>35200000</v>
      </c>
      <c r="E32" s="94">
        <v>35200000</v>
      </c>
      <c r="F32" s="94">
        <v>0</v>
      </c>
      <c r="G32" s="94">
        <v>34397011</v>
      </c>
      <c r="H32" s="94">
        <v>802989</v>
      </c>
      <c r="I32" s="94">
        <v>0</v>
      </c>
      <c r="J32" s="434">
        <v>0</v>
      </c>
      <c r="K32" s="94">
        <v>0</v>
      </c>
      <c r="L32" s="218">
        <v>0</v>
      </c>
      <c r="M32" s="94">
        <v>0</v>
      </c>
      <c r="N32" s="94"/>
      <c r="O32" s="94"/>
      <c r="P32" s="434"/>
    </row>
    <row r="33" spans="1:16" s="5" customFormat="1" ht="35.1" customHeight="1">
      <c r="A33" s="94">
        <f t="shared" si="0"/>
        <v>29</v>
      </c>
      <c r="B33" s="106">
        <v>2008</v>
      </c>
      <c r="C33" s="106" t="s">
        <v>178</v>
      </c>
      <c r="D33" s="94">
        <v>2500000</v>
      </c>
      <c r="E33" s="94">
        <v>2500000</v>
      </c>
      <c r="F33" s="94">
        <v>0</v>
      </c>
      <c r="G33" s="94">
        <v>236997</v>
      </c>
      <c r="H33" s="94">
        <v>513003</v>
      </c>
      <c r="I33" s="94">
        <v>0</v>
      </c>
      <c r="J33" s="391">
        <v>1750000</v>
      </c>
      <c r="K33" s="94">
        <v>0</v>
      </c>
      <c r="L33" s="218">
        <v>0</v>
      </c>
      <c r="M33" s="94">
        <v>0</v>
      </c>
      <c r="N33" s="94"/>
      <c r="O33" s="94"/>
      <c r="P33" s="391"/>
    </row>
    <row r="34" spans="1:16" ht="35.1" customHeight="1">
      <c r="A34" s="94">
        <f t="shared" si="0"/>
        <v>30</v>
      </c>
      <c r="B34" s="3">
        <v>2009</v>
      </c>
      <c r="C34" s="3" t="s">
        <v>156</v>
      </c>
      <c r="D34" s="94">
        <v>13700000</v>
      </c>
      <c r="E34" s="94">
        <v>13700000</v>
      </c>
      <c r="F34" s="94">
        <v>0</v>
      </c>
      <c r="G34" s="94">
        <v>8274845</v>
      </c>
      <c r="H34" s="94">
        <v>1221405</v>
      </c>
      <c r="I34" s="94">
        <v>4203750</v>
      </c>
      <c r="J34" s="391">
        <v>0</v>
      </c>
      <c r="K34" s="94">
        <v>0</v>
      </c>
      <c r="L34" s="218">
        <v>4203750</v>
      </c>
      <c r="M34" s="94">
        <v>4203750</v>
      </c>
      <c r="N34" s="94"/>
      <c r="O34" s="94"/>
      <c r="P34" s="391"/>
    </row>
    <row r="35" spans="1:16" ht="35.1" customHeight="1">
      <c r="A35" s="94">
        <f t="shared" si="0"/>
        <v>31</v>
      </c>
      <c r="B35" s="3">
        <v>2011</v>
      </c>
      <c r="C35" s="17" t="s">
        <v>331</v>
      </c>
      <c r="D35" s="94">
        <v>80000000</v>
      </c>
      <c r="E35" s="94">
        <v>80000000</v>
      </c>
      <c r="F35" s="94">
        <v>0</v>
      </c>
      <c r="G35" s="94">
        <v>74463020</v>
      </c>
      <c r="H35" s="94">
        <v>5536980</v>
      </c>
      <c r="I35" s="94">
        <v>0</v>
      </c>
      <c r="J35" s="391">
        <v>0</v>
      </c>
      <c r="K35" s="94">
        <v>0</v>
      </c>
      <c r="L35" s="218">
        <v>0</v>
      </c>
      <c r="M35" s="94">
        <v>0</v>
      </c>
      <c r="N35" s="94"/>
      <c r="O35" s="94"/>
      <c r="P35" s="391"/>
    </row>
    <row r="36" spans="1:16" ht="35.1" customHeight="1">
      <c r="A36" s="94">
        <f t="shared" si="0"/>
        <v>32</v>
      </c>
      <c r="B36" s="3">
        <v>2015</v>
      </c>
      <c r="C36" s="17" t="s">
        <v>332</v>
      </c>
      <c r="D36" s="94">
        <v>54200000</v>
      </c>
      <c r="E36" s="94">
        <v>54000000</v>
      </c>
      <c r="F36" s="94">
        <v>200000</v>
      </c>
      <c r="G36" s="94">
        <v>53737776</v>
      </c>
      <c r="H36" s="94">
        <v>262224</v>
      </c>
      <c r="I36" s="94">
        <v>200000</v>
      </c>
      <c r="J36" s="391">
        <v>0</v>
      </c>
      <c r="K36" s="94">
        <v>0</v>
      </c>
      <c r="L36" s="218">
        <v>200000</v>
      </c>
      <c r="M36" s="94">
        <v>200000</v>
      </c>
      <c r="N36" s="94"/>
      <c r="O36" s="94"/>
      <c r="P36" s="391"/>
    </row>
    <row r="37" spans="1:16" ht="35.1" customHeight="1">
      <c r="A37" s="94">
        <f t="shared" si="0"/>
        <v>33</v>
      </c>
      <c r="B37" s="106">
        <v>2017</v>
      </c>
      <c r="C37" s="180" t="s">
        <v>595</v>
      </c>
      <c r="D37" s="94">
        <v>41500000</v>
      </c>
      <c r="E37" s="94">
        <v>39100000</v>
      </c>
      <c r="F37" s="94">
        <v>2400000</v>
      </c>
      <c r="G37" s="94">
        <v>35158870</v>
      </c>
      <c r="H37" s="94">
        <v>3941130</v>
      </c>
      <c r="I37" s="94">
        <v>2400000</v>
      </c>
      <c r="J37" s="391">
        <v>0</v>
      </c>
      <c r="K37" s="94">
        <v>0</v>
      </c>
      <c r="L37" s="218">
        <v>2400000</v>
      </c>
      <c r="M37" s="94">
        <v>2400000</v>
      </c>
      <c r="N37" s="94"/>
      <c r="O37" s="94"/>
      <c r="P37" s="391"/>
    </row>
    <row r="38" spans="1:16" s="5" customFormat="1" ht="35.1" customHeight="1">
      <c r="A38" s="94">
        <f t="shared" si="0"/>
        <v>34</v>
      </c>
      <c r="B38" s="106">
        <v>2024</v>
      </c>
      <c r="C38" s="106" t="s">
        <v>186</v>
      </c>
      <c r="D38" s="94">
        <v>19600000</v>
      </c>
      <c r="E38" s="94">
        <v>18400000</v>
      </c>
      <c r="F38" s="94">
        <v>1200000</v>
      </c>
      <c r="G38" s="94">
        <v>18305103</v>
      </c>
      <c r="H38" s="94">
        <v>94897</v>
      </c>
      <c r="I38" s="94">
        <v>1200000</v>
      </c>
      <c r="J38" s="391">
        <v>0</v>
      </c>
      <c r="K38" s="94">
        <v>0</v>
      </c>
      <c r="L38" s="218">
        <v>1200000</v>
      </c>
      <c r="M38" s="94">
        <v>1200000</v>
      </c>
      <c r="N38" s="94"/>
      <c r="O38" s="94"/>
      <c r="P38" s="391"/>
    </row>
    <row r="39" spans="1:16" s="6" customFormat="1" ht="35.1" customHeight="1">
      <c r="A39" s="94">
        <f t="shared" si="0"/>
        <v>35</v>
      </c>
      <c r="B39" s="177">
        <v>2073</v>
      </c>
      <c r="C39" s="180" t="s">
        <v>333</v>
      </c>
      <c r="D39" s="94">
        <v>83000000</v>
      </c>
      <c r="E39" s="94">
        <v>75000000</v>
      </c>
      <c r="F39" s="94">
        <v>8000000</v>
      </c>
      <c r="G39" s="94">
        <v>1675217</v>
      </c>
      <c r="H39" s="94">
        <v>624783</v>
      </c>
      <c r="I39" s="94">
        <v>1000000</v>
      </c>
      <c r="J39" s="391">
        <v>79700000</v>
      </c>
      <c r="K39" s="94">
        <v>0</v>
      </c>
      <c r="L39" s="218">
        <v>1000000</v>
      </c>
      <c r="M39" s="94">
        <v>1000000</v>
      </c>
      <c r="N39" s="94"/>
      <c r="O39" s="94"/>
      <c r="P39" s="391"/>
    </row>
    <row r="40" spans="1:16" s="6" customFormat="1" ht="35.1" customHeight="1">
      <c r="A40" s="94">
        <f t="shared" si="0"/>
        <v>36</v>
      </c>
      <c r="B40" s="17">
        <v>2097</v>
      </c>
      <c r="C40" s="106" t="s">
        <v>187</v>
      </c>
      <c r="D40" s="94">
        <v>79000000</v>
      </c>
      <c r="E40" s="94">
        <v>79000000</v>
      </c>
      <c r="F40" s="94">
        <v>0</v>
      </c>
      <c r="G40" s="94">
        <v>66641134</v>
      </c>
      <c r="H40" s="94">
        <v>9858866</v>
      </c>
      <c r="I40" s="94">
        <v>0</v>
      </c>
      <c r="J40" s="391">
        <v>2500000</v>
      </c>
      <c r="K40" s="94">
        <v>0</v>
      </c>
      <c r="L40" s="218">
        <v>0</v>
      </c>
      <c r="M40" s="94">
        <v>0</v>
      </c>
      <c r="N40" s="94"/>
      <c r="O40" s="94"/>
      <c r="P40" s="391"/>
    </row>
    <row r="41" spans="1:16" s="6" customFormat="1" ht="35.1" customHeight="1">
      <c r="A41" s="94">
        <f t="shared" si="0"/>
        <v>37</v>
      </c>
      <c r="B41" s="17">
        <v>2099</v>
      </c>
      <c r="C41" s="106" t="s">
        <v>188</v>
      </c>
      <c r="D41" s="94">
        <v>20860000</v>
      </c>
      <c r="E41" s="94">
        <v>20860000</v>
      </c>
      <c r="F41" s="94">
        <v>0</v>
      </c>
      <c r="G41" s="94">
        <v>19804524</v>
      </c>
      <c r="H41" s="94">
        <v>1055476</v>
      </c>
      <c r="I41" s="94">
        <v>0</v>
      </c>
      <c r="J41" s="391">
        <v>0</v>
      </c>
      <c r="K41" s="94">
        <v>0</v>
      </c>
      <c r="L41" s="218">
        <v>0</v>
      </c>
      <c r="M41" s="94">
        <v>0</v>
      </c>
      <c r="N41" s="94"/>
      <c r="O41" s="94"/>
      <c r="P41" s="391"/>
    </row>
    <row r="42" spans="1:16" s="5" customFormat="1" ht="35.1" customHeight="1">
      <c r="A42" s="94">
        <f t="shared" si="0"/>
        <v>38</v>
      </c>
      <c r="B42" s="17">
        <v>2101</v>
      </c>
      <c r="C42" s="106" t="s">
        <v>752</v>
      </c>
      <c r="D42" s="94">
        <v>25050000</v>
      </c>
      <c r="E42" s="94">
        <v>25050000</v>
      </c>
      <c r="F42" s="94">
        <v>0</v>
      </c>
      <c r="G42" s="94">
        <v>19475458</v>
      </c>
      <c r="H42" s="94">
        <v>5574542</v>
      </c>
      <c r="I42" s="94">
        <v>0</v>
      </c>
      <c r="J42" s="434">
        <v>0</v>
      </c>
      <c r="K42" s="94">
        <v>0</v>
      </c>
      <c r="L42" s="218">
        <v>0</v>
      </c>
      <c r="M42" s="94">
        <v>0</v>
      </c>
      <c r="N42" s="94"/>
      <c r="O42" s="94"/>
      <c r="P42" s="434"/>
    </row>
    <row r="43" spans="1:16" s="5" customFormat="1" ht="35.1" customHeight="1">
      <c r="A43" s="94">
        <f t="shared" si="0"/>
        <v>39</v>
      </c>
      <c r="B43" s="17">
        <v>2106</v>
      </c>
      <c r="C43" s="3" t="s">
        <v>244</v>
      </c>
      <c r="D43" s="94">
        <v>15000000</v>
      </c>
      <c r="E43" s="94">
        <v>15000000</v>
      </c>
      <c r="F43" s="94">
        <v>0</v>
      </c>
      <c r="G43" s="94">
        <v>3766909</v>
      </c>
      <c r="H43" s="94">
        <v>733091</v>
      </c>
      <c r="I43" s="94">
        <v>500000</v>
      </c>
      <c r="J43" s="391">
        <v>10000000</v>
      </c>
      <c r="K43" s="94">
        <v>0</v>
      </c>
      <c r="L43" s="218">
        <v>500000</v>
      </c>
      <c r="M43" s="94">
        <v>500000</v>
      </c>
      <c r="N43" s="94"/>
      <c r="O43" s="94"/>
      <c r="P43" s="391"/>
    </row>
    <row r="44" spans="1:16" s="5" customFormat="1" ht="35.1" customHeight="1">
      <c r="A44" s="94">
        <f t="shared" si="0"/>
        <v>40</v>
      </c>
      <c r="B44" s="17">
        <v>2109</v>
      </c>
      <c r="C44" s="3" t="s">
        <v>179</v>
      </c>
      <c r="D44" s="94">
        <v>7500000</v>
      </c>
      <c r="E44" s="94">
        <v>7500000</v>
      </c>
      <c r="F44" s="94">
        <v>0</v>
      </c>
      <c r="G44" s="94">
        <v>165227</v>
      </c>
      <c r="H44" s="94">
        <v>684773</v>
      </c>
      <c r="I44" s="94">
        <v>0</v>
      </c>
      <c r="J44" s="391">
        <v>6650000</v>
      </c>
      <c r="K44" s="94">
        <v>0</v>
      </c>
      <c r="L44" s="218">
        <v>0</v>
      </c>
      <c r="M44" s="94">
        <v>0</v>
      </c>
      <c r="N44" s="94"/>
      <c r="O44" s="94"/>
      <c r="P44" s="391"/>
    </row>
    <row r="45" spans="1:16" s="124" customFormat="1" ht="35.1" customHeight="1">
      <c r="A45" s="94">
        <f t="shared" si="0"/>
        <v>41</v>
      </c>
      <c r="B45" s="17">
        <v>2111</v>
      </c>
      <c r="C45" s="3" t="s">
        <v>180</v>
      </c>
      <c r="D45" s="94">
        <v>15200000</v>
      </c>
      <c r="E45" s="94">
        <v>15200000</v>
      </c>
      <c r="F45" s="94">
        <v>0</v>
      </c>
      <c r="G45" s="94">
        <v>187620</v>
      </c>
      <c r="H45" s="94">
        <v>3812380</v>
      </c>
      <c r="I45" s="94">
        <v>11200000</v>
      </c>
      <c r="J45" s="391">
        <v>0</v>
      </c>
      <c r="K45" s="94">
        <v>0</v>
      </c>
      <c r="L45" s="218">
        <v>11200000</v>
      </c>
      <c r="M45" s="94">
        <v>0</v>
      </c>
      <c r="O45" s="94"/>
      <c r="P45" s="94">
        <v>11200000</v>
      </c>
    </row>
    <row r="46" spans="1:16" s="5" customFormat="1" ht="35.1" customHeight="1">
      <c r="A46" s="94">
        <f t="shared" si="0"/>
        <v>42</v>
      </c>
      <c r="B46" s="17">
        <v>2115</v>
      </c>
      <c r="C46" s="3" t="s">
        <v>182</v>
      </c>
      <c r="D46" s="94">
        <v>4700000</v>
      </c>
      <c r="E46" s="94">
        <v>4700000</v>
      </c>
      <c r="F46" s="94">
        <v>0</v>
      </c>
      <c r="G46" s="94">
        <v>3399900</v>
      </c>
      <c r="H46" s="94">
        <v>300100</v>
      </c>
      <c r="I46" s="94">
        <v>1000000</v>
      </c>
      <c r="J46" s="391">
        <v>0</v>
      </c>
      <c r="K46" s="94">
        <v>0</v>
      </c>
      <c r="L46" s="218">
        <v>1000000</v>
      </c>
      <c r="M46" s="94">
        <v>1000000</v>
      </c>
      <c r="N46" s="94"/>
      <c r="O46" s="94"/>
      <c r="P46" s="391"/>
    </row>
    <row r="47" spans="1:16" s="5" customFormat="1" ht="35.1" customHeight="1">
      <c r="A47" s="94">
        <f t="shared" si="0"/>
        <v>43</v>
      </c>
      <c r="B47" s="17">
        <v>2119</v>
      </c>
      <c r="C47" s="3" t="s">
        <v>183</v>
      </c>
      <c r="D47" s="94">
        <v>8000000</v>
      </c>
      <c r="E47" s="94">
        <v>8000000</v>
      </c>
      <c r="F47" s="94">
        <v>0</v>
      </c>
      <c r="G47" s="94">
        <v>6641321</v>
      </c>
      <c r="H47" s="94">
        <v>1358679</v>
      </c>
      <c r="I47" s="94">
        <v>0</v>
      </c>
      <c r="J47" s="391">
        <v>0</v>
      </c>
      <c r="K47" s="94">
        <v>0</v>
      </c>
      <c r="L47" s="218">
        <v>0</v>
      </c>
      <c r="M47" s="94">
        <v>0</v>
      </c>
      <c r="N47" s="94"/>
      <c r="O47" s="94"/>
      <c r="P47" s="391"/>
    </row>
    <row r="48" spans="1:16" s="5" customFormat="1" ht="35.1" customHeight="1">
      <c r="A48" s="94">
        <f t="shared" si="0"/>
        <v>44</v>
      </c>
      <c r="B48" s="17">
        <v>2127</v>
      </c>
      <c r="C48" s="3" t="s">
        <v>252</v>
      </c>
      <c r="D48" s="94">
        <v>2259000</v>
      </c>
      <c r="E48" s="94">
        <v>2259000</v>
      </c>
      <c r="F48" s="94">
        <v>0</v>
      </c>
      <c r="G48" s="94">
        <v>1262628</v>
      </c>
      <c r="H48" s="94">
        <v>696372</v>
      </c>
      <c r="I48" s="94">
        <v>300000</v>
      </c>
      <c r="J48" s="391">
        <v>0</v>
      </c>
      <c r="K48" s="94">
        <v>0</v>
      </c>
      <c r="L48" s="218">
        <v>300000</v>
      </c>
      <c r="M48" s="94">
        <v>300000</v>
      </c>
      <c r="N48" s="94"/>
      <c r="O48" s="94"/>
      <c r="P48" s="391"/>
    </row>
    <row r="49" spans="1:16" s="5" customFormat="1" ht="35.1" customHeight="1">
      <c r="A49" s="94">
        <f t="shared" si="0"/>
        <v>45</v>
      </c>
      <c r="B49" s="17">
        <v>2149</v>
      </c>
      <c r="C49" s="17" t="s">
        <v>848</v>
      </c>
      <c r="D49" s="94">
        <v>2700000</v>
      </c>
      <c r="E49" s="94">
        <v>2500000</v>
      </c>
      <c r="F49" s="94">
        <v>200000</v>
      </c>
      <c r="G49" s="94">
        <v>2218269</v>
      </c>
      <c r="H49" s="94">
        <v>281731</v>
      </c>
      <c r="I49" s="94">
        <v>200000</v>
      </c>
      <c r="J49" s="391">
        <v>0</v>
      </c>
      <c r="K49" s="94">
        <v>0</v>
      </c>
      <c r="L49" s="218">
        <v>200000</v>
      </c>
      <c r="M49" s="94">
        <v>200000</v>
      </c>
      <c r="N49" s="94"/>
      <c r="O49" s="94"/>
      <c r="P49" s="391"/>
    </row>
    <row r="50" spans="1:16" s="5" customFormat="1" ht="35.1" customHeight="1">
      <c r="A50" s="94">
        <f t="shared" si="0"/>
        <v>46</v>
      </c>
      <c r="B50" s="17">
        <v>2150</v>
      </c>
      <c r="C50" s="17" t="s">
        <v>334</v>
      </c>
      <c r="D50" s="94">
        <v>23500000</v>
      </c>
      <c r="E50" s="94">
        <v>23500000</v>
      </c>
      <c r="F50" s="94">
        <v>0</v>
      </c>
      <c r="G50" s="94">
        <v>11935396</v>
      </c>
      <c r="H50" s="94">
        <v>2014604</v>
      </c>
      <c r="I50" s="94">
        <v>0</v>
      </c>
      <c r="J50" s="391">
        <v>9550000</v>
      </c>
      <c r="K50" s="94">
        <v>0</v>
      </c>
      <c r="L50" s="218">
        <v>0</v>
      </c>
      <c r="M50" s="94">
        <v>0</v>
      </c>
      <c r="N50" s="94"/>
      <c r="O50" s="94"/>
      <c r="P50" s="391"/>
    </row>
    <row r="51" spans="1:16" s="5" customFormat="1" ht="35.1" customHeight="1">
      <c r="A51" s="94">
        <f t="shared" si="0"/>
        <v>47</v>
      </c>
      <c r="B51" s="17">
        <v>2151</v>
      </c>
      <c r="C51" s="3" t="s">
        <v>257</v>
      </c>
      <c r="D51" s="94">
        <v>54000000</v>
      </c>
      <c r="E51" s="94">
        <v>54000000</v>
      </c>
      <c r="F51" s="94">
        <v>0</v>
      </c>
      <c r="G51" s="94">
        <v>22612306</v>
      </c>
      <c r="H51" s="94">
        <v>10387694</v>
      </c>
      <c r="I51" s="94">
        <v>15000000</v>
      </c>
      <c r="J51" s="391">
        <v>6000000</v>
      </c>
      <c r="K51" s="94">
        <v>0</v>
      </c>
      <c r="L51" s="218">
        <v>15000000</v>
      </c>
      <c r="M51" s="94">
        <v>15000000</v>
      </c>
      <c r="N51" s="94"/>
      <c r="O51" s="94"/>
      <c r="P51" s="391"/>
    </row>
    <row r="52" spans="1:16" s="5" customFormat="1" ht="35.1" customHeight="1">
      <c r="A52" s="94">
        <f t="shared" si="0"/>
        <v>48</v>
      </c>
      <c r="B52" s="17">
        <v>2152</v>
      </c>
      <c r="C52" s="3" t="s">
        <v>258</v>
      </c>
      <c r="D52" s="94">
        <v>27600000</v>
      </c>
      <c r="E52" s="94">
        <v>27600000</v>
      </c>
      <c r="F52" s="94">
        <v>0</v>
      </c>
      <c r="G52" s="94">
        <v>1480810</v>
      </c>
      <c r="H52" s="94">
        <v>251000</v>
      </c>
      <c r="I52" s="94">
        <v>350000</v>
      </c>
      <c r="J52" s="391">
        <v>25518190</v>
      </c>
      <c r="K52" s="94">
        <v>0</v>
      </c>
      <c r="L52" s="218">
        <v>350000</v>
      </c>
      <c r="M52" s="94">
        <v>350000</v>
      </c>
      <c r="N52" s="94"/>
      <c r="O52" s="94"/>
      <c r="P52" s="391"/>
    </row>
    <row r="53" spans="1:16" s="5" customFormat="1" ht="35.1" customHeight="1">
      <c r="A53" s="94">
        <f t="shared" si="0"/>
        <v>49</v>
      </c>
      <c r="B53" s="17">
        <v>2153</v>
      </c>
      <c r="C53" s="3" t="s">
        <v>846</v>
      </c>
      <c r="D53" s="94">
        <v>290000000</v>
      </c>
      <c r="E53" s="94">
        <v>225000000</v>
      </c>
      <c r="F53" s="94">
        <v>65000000</v>
      </c>
      <c r="G53" s="94">
        <v>4251452</v>
      </c>
      <c r="H53" s="94">
        <v>5048548</v>
      </c>
      <c r="I53" s="94">
        <v>15000000</v>
      </c>
      <c r="J53" s="391">
        <v>265700000</v>
      </c>
      <c r="K53" s="94">
        <v>0</v>
      </c>
      <c r="L53" s="218">
        <v>15000000</v>
      </c>
      <c r="M53" s="94">
        <v>15000000</v>
      </c>
      <c r="N53" s="94"/>
      <c r="O53" s="94"/>
      <c r="P53" s="391"/>
    </row>
    <row r="54" spans="1:16" s="5" customFormat="1" ht="35.1" customHeight="1">
      <c r="A54" s="94">
        <f t="shared" si="0"/>
        <v>50</v>
      </c>
      <c r="B54" s="17">
        <v>2175</v>
      </c>
      <c r="C54" s="3" t="s">
        <v>278</v>
      </c>
      <c r="D54" s="94">
        <v>20521912</v>
      </c>
      <c r="E54" s="94">
        <v>20521912</v>
      </c>
      <c r="F54" s="94">
        <v>0</v>
      </c>
      <c r="G54" s="94">
        <v>18625667</v>
      </c>
      <c r="H54" s="94">
        <v>1896245</v>
      </c>
      <c r="I54" s="94">
        <v>0</v>
      </c>
      <c r="J54" s="391">
        <v>0</v>
      </c>
      <c r="K54" s="94">
        <v>0</v>
      </c>
      <c r="L54" s="218">
        <v>0</v>
      </c>
      <c r="M54" s="94">
        <v>0</v>
      </c>
      <c r="N54" s="94"/>
      <c r="O54" s="94"/>
      <c r="P54" s="391"/>
    </row>
    <row r="55" spans="1:16" s="5" customFormat="1" ht="35.1" customHeight="1">
      <c r="A55" s="94">
        <f t="shared" si="0"/>
        <v>51</v>
      </c>
      <c r="B55" s="17">
        <v>2180</v>
      </c>
      <c r="C55" s="3" t="s">
        <v>279</v>
      </c>
      <c r="D55" s="94">
        <v>3400000</v>
      </c>
      <c r="E55" s="94">
        <v>2600000</v>
      </c>
      <c r="F55" s="94">
        <v>800000</v>
      </c>
      <c r="G55" s="94">
        <v>833224</v>
      </c>
      <c r="H55" s="94">
        <v>666776</v>
      </c>
      <c r="I55" s="94">
        <v>1000000</v>
      </c>
      <c r="J55" s="391">
        <v>900000</v>
      </c>
      <c r="K55" s="94">
        <v>0</v>
      </c>
      <c r="L55" s="218">
        <v>1000000</v>
      </c>
      <c r="M55" s="94">
        <v>1000000</v>
      </c>
      <c r="N55" s="94"/>
      <c r="O55" s="94"/>
      <c r="P55" s="391"/>
    </row>
    <row r="56" spans="1:16" s="5" customFormat="1" ht="35.1" customHeight="1">
      <c r="A56" s="94">
        <f t="shared" si="0"/>
        <v>52</v>
      </c>
      <c r="B56" s="17">
        <v>2182</v>
      </c>
      <c r="C56" s="3" t="s">
        <v>280</v>
      </c>
      <c r="D56" s="94">
        <v>3900000</v>
      </c>
      <c r="E56" s="94">
        <v>3900000</v>
      </c>
      <c r="F56" s="94">
        <v>0</v>
      </c>
      <c r="G56" s="94">
        <v>2240906</v>
      </c>
      <c r="H56" s="94">
        <v>309094</v>
      </c>
      <c r="I56" s="94">
        <v>500000</v>
      </c>
      <c r="J56" s="391">
        <v>850000</v>
      </c>
      <c r="K56" s="94">
        <v>0</v>
      </c>
      <c r="L56" s="218">
        <v>500000</v>
      </c>
      <c r="M56" s="94">
        <v>500000</v>
      </c>
      <c r="N56" s="94"/>
      <c r="O56" s="94"/>
      <c r="P56" s="391"/>
    </row>
    <row r="57" spans="1:16" s="5" customFormat="1" ht="45">
      <c r="A57" s="94">
        <f t="shared" si="0"/>
        <v>53</v>
      </c>
      <c r="B57" s="17">
        <v>2185</v>
      </c>
      <c r="C57" s="3" t="s">
        <v>847</v>
      </c>
      <c r="D57" s="94">
        <v>40000000</v>
      </c>
      <c r="E57" s="94">
        <v>40000000</v>
      </c>
      <c r="F57" s="94">
        <v>0</v>
      </c>
      <c r="G57" s="94">
        <v>12993515</v>
      </c>
      <c r="H57" s="94">
        <v>9100896</v>
      </c>
      <c r="I57" s="94">
        <v>17905589</v>
      </c>
      <c r="J57" s="391">
        <v>0</v>
      </c>
      <c r="K57" s="94">
        <v>0</v>
      </c>
      <c r="L57" s="218">
        <v>17905589</v>
      </c>
      <c r="M57" s="94">
        <v>15054061.699999999</v>
      </c>
      <c r="N57" s="94"/>
      <c r="O57" s="94"/>
      <c r="P57" s="391">
        <v>2851527.3</v>
      </c>
    </row>
    <row r="58" spans="1:16" s="5" customFormat="1" ht="35.1" customHeight="1">
      <c r="A58" s="94">
        <f t="shared" si="0"/>
        <v>54</v>
      </c>
      <c r="B58" s="17">
        <v>2191</v>
      </c>
      <c r="C58" s="3" t="s">
        <v>304</v>
      </c>
      <c r="D58" s="94">
        <v>14000000</v>
      </c>
      <c r="E58" s="94">
        <v>14000000</v>
      </c>
      <c r="F58" s="94">
        <v>0</v>
      </c>
      <c r="G58" s="94">
        <v>482960</v>
      </c>
      <c r="H58" s="94">
        <v>217040</v>
      </c>
      <c r="I58" s="94">
        <v>0</v>
      </c>
      <c r="J58" s="391">
        <v>13300000</v>
      </c>
      <c r="K58" s="94">
        <v>0</v>
      </c>
      <c r="L58" s="218">
        <v>0</v>
      </c>
      <c r="M58" s="94">
        <v>0</v>
      </c>
      <c r="N58" s="94"/>
      <c r="O58" s="94"/>
      <c r="P58" s="391"/>
    </row>
    <row r="59" spans="1:16" s="5" customFormat="1" ht="35.1" customHeight="1">
      <c r="A59" s="94">
        <f t="shared" si="0"/>
        <v>55</v>
      </c>
      <c r="B59" s="17">
        <v>2194</v>
      </c>
      <c r="C59" s="3" t="s">
        <v>306</v>
      </c>
      <c r="D59" s="94">
        <v>700000</v>
      </c>
      <c r="E59" s="94">
        <v>700000</v>
      </c>
      <c r="F59" s="94">
        <v>0</v>
      </c>
      <c r="G59" s="94">
        <v>0</v>
      </c>
      <c r="H59" s="94">
        <v>0</v>
      </c>
      <c r="I59" s="94">
        <v>0</v>
      </c>
      <c r="J59" s="391">
        <v>700000</v>
      </c>
      <c r="K59" s="94">
        <v>0</v>
      </c>
      <c r="L59" s="218">
        <v>0</v>
      </c>
      <c r="M59" s="94">
        <v>0</v>
      </c>
      <c r="N59" s="94"/>
      <c r="O59" s="94"/>
      <c r="P59" s="391"/>
    </row>
    <row r="60" spans="1:16" s="124" customFormat="1" ht="35.1" customHeight="1">
      <c r="A60" s="94">
        <f t="shared" si="0"/>
        <v>56</v>
      </c>
      <c r="B60" s="17">
        <v>2195</v>
      </c>
      <c r="C60" s="3" t="s">
        <v>307</v>
      </c>
      <c r="D60" s="4">
        <v>2300000</v>
      </c>
      <c r="E60" s="4">
        <v>2300000</v>
      </c>
      <c r="F60" s="4">
        <v>0</v>
      </c>
      <c r="G60" s="4">
        <v>0</v>
      </c>
      <c r="H60" s="94">
        <v>100000</v>
      </c>
      <c r="I60" s="94">
        <v>0</v>
      </c>
      <c r="J60" s="391">
        <v>2200000</v>
      </c>
      <c r="K60" s="4">
        <v>0</v>
      </c>
      <c r="L60" s="263">
        <v>0</v>
      </c>
      <c r="M60" s="94">
        <v>0</v>
      </c>
      <c r="N60" s="4"/>
      <c r="O60" s="4"/>
      <c r="P60" s="391"/>
    </row>
    <row r="61" spans="1:16" s="5" customFormat="1" ht="35.1" customHeight="1">
      <c r="A61" s="94">
        <f t="shared" si="0"/>
        <v>57</v>
      </c>
      <c r="B61" s="17">
        <v>2196</v>
      </c>
      <c r="C61" s="3" t="s">
        <v>871</v>
      </c>
      <c r="D61" s="4">
        <v>22500000</v>
      </c>
      <c r="E61" s="4">
        <v>22500000</v>
      </c>
      <c r="F61" s="94">
        <v>0</v>
      </c>
      <c r="G61" s="94">
        <v>1052006</v>
      </c>
      <c r="H61" s="94">
        <v>447994</v>
      </c>
      <c r="I61" s="94">
        <v>0</v>
      </c>
      <c r="J61" s="391">
        <v>21000000</v>
      </c>
      <c r="K61" s="94">
        <v>0</v>
      </c>
      <c r="L61" s="218">
        <v>0</v>
      </c>
      <c r="M61" s="94">
        <v>0</v>
      </c>
      <c r="N61" s="94"/>
      <c r="O61" s="94"/>
      <c r="P61" s="391"/>
    </row>
    <row r="62" spans="1:16" s="5" customFormat="1" ht="35.1" customHeight="1">
      <c r="A62" s="94">
        <f t="shared" si="0"/>
        <v>58</v>
      </c>
      <c r="B62" s="17">
        <v>2197</v>
      </c>
      <c r="C62" s="3" t="s">
        <v>308</v>
      </c>
      <c r="D62" s="94">
        <v>15160000</v>
      </c>
      <c r="E62" s="94">
        <v>15160000</v>
      </c>
      <c r="F62" s="94">
        <v>0</v>
      </c>
      <c r="G62" s="94">
        <v>697954</v>
      </c>
      <c r="H62" s="94">
        <v>2046</v>
      </c>
      <c r="I62" s="94">
        <v>0</v>
      </c>
      <c r="J62" s="391">
        <v>14460000</v>
      </c>
      <c r="K62" s="94">
        <v>0</v>
      </c>
      <c r="L62" s="218">
        <v>0</v>
      </c>
      <c r="M62" s="94">
        <v>0</v>
      </c>
      <c r="N62" s="94"/>
      <c r="O62" s="94"/>
      <c r="P62" s="391"/>
    </row>
    <row r="63" spans="1:16" s="5" customFormat="1" ht="35.1" customHeight="1">
      <c r="A63" s="94">
        <f t="shared" si="0"/>
        <v>59</v>
      </c>
      <c r="B63" s="17">
        <v>2198</v>
      </c>
      <c r="C63" s="3" t="s">
        <v>309</v>
      </c>
      <c r="D63" s="94">
        <v>16030000</v>
      </c>
      <c r="E63" s="94">
        <v>16030000</v>
      </c>
      <c r="F63" s="94">
        <v>0</v>
      </c>
      <c r="G63" s="94">
        <v>791143</v>
      </c>
      <c r="H63" s="94">
        <v>8857</v>
      </c>
      <c r="I63" s="94">
        <v>0</v>
      </c>
      <c r="J63" s="391">
        <v>15230000</v>
      </c>
      <c r="K63" s="94">
        <v>0</v>
      </c>
      <c r="L63" s="218">
        <v>0</v>
      </c>
      <c r="M63" s="94">
        <v>0</v>
      </c>
      <c r="N63" s="94"/>
      <c r="O63" s="94"/>
      <c r="P63" s="391"/>
    </row>
    <row r="64" spans="1:16" s="5" customFormat="1" ht="35.1" customHeight="1">
      <c r="A64" s="94">
        <f t="shared" si="0"/>
        <v>60</v>
      </c>
      <c r="B64" s="17">
        <v>2201</v>
      </c>
      <c r="C64" s="3" t="s">
        <v>297</v>
      </c>
      <c r="D64" s="94">
        <v>120000000</v>
      </c>
      <c r="E64" s="94">
        <v>120000000</v>
      </c>
      <c r="F64" s="94">
        <v>0</v>
      </c>
      <c r="G64" s="94">
        <v>47373422</v>
      </c>
      <c r="H64" s="94">
        <v>14203333</v>
      </c>
      <c r="I64" s="94">
        <v>58423245</v>
      </c>
      <c r="J64" s="391">
        <v>0</v>
      </c>
      <c r="K64" s="94">
        <v>0</v>
      </c>
      <c r="L64" s="218">
        <v>58423245</v>
      </c>
      <c r="M64" s="94">
        <v>23423245</v>
      </c>
      <c r="N64" s="94"/>
      <c r="O64" s="94">
        <v>35000000</v>
      </c>
      <c r="P64" s="391"/>
    </row>
    <row r="65" spans="1:16" s="5" customFormat="1" ht="35.1" customHeight="1">
      <c r="A65" s="94">
        <f t="shared" si="0"/>
        <v>61</v>
      </c>
      <c r="B65" s="17">
        <v>2203</v>
      </c>
      <c r="C65" s="3" t="s">
        <v>381</v>
      </c>
      <c r="D65" s="94">
        <v>1700000</v>
      </c>
      <c r="E65" s="94">
        <v>1700000</v>
      </c>
      <c r="F65" s="94">
        <v>0</v>
      </c>
      <c r="G65" s="94">
        <v>906377</v>
      </c>
      <c r="H65" s="94">
        <v>593623</v>
      </c>
      <c r="I65" s="94">
        <v>0</v>
      </c>
      <c r="J65" s="391">
        <v>200000</v>
      </c>
      <c r="K65" s="94">
        <v>0</v>
      </c>
      <c r="L65" s="218">
        <v>0</v>
      </c>
      <c r="M65" s="94">
        <v>0</v>
      </c>
      <c r="N65" s="94"/>
      <c r="O65" s="94"/>
      <c r="P65" s="391"/>
    </row>
    <row r="66" spans="1:16" s="5" customFormat="1" ht="35.1" customHeight="1">
      <c r="A66" s="94">
        <f t="shared" si="0"/>
        <v>62</v>
      </c>
      <c r="B66" s="17">
        <v>2205</v>
      </c>
      <c r="C66" s="3" t="s">
        <v>283</v>
      </c>
      <c r="D66" s="94">
        <v>19125000</v>
      </c>
      <c r="E66" s="94">
        <v>19125000</v>
      </c>
      <c r="F66" s="94">
        <v>0</v>
      </c>
      <c r="G66" s="94">
        <v>18864681</v>
      </c>
      <c r="H66" s="94">
        <v>260319</v>
      </c>
      <c r="I66" s="94">
        <v>0</v>
      </c>
      <c r="J66" s="391">
        <v>0</v>
      </c>
      <c r="K66" s="94">
        <v>0</v>
      </c>
      <c r="L66" s="218">
        <v>0</v>
      </c>
      <c r="M66" s="94">
        <v>0</v>
      </c>
      <c r="N66" s="94"/>
      <c r="O66" s="94"/>
      <c r="P66" s="391"/>
    </row>
    <row r="67" spans="1:16" s="5" customFormat="1" ht="35.1" customHeight="1">
      <c r="A67" s="94">
        <f t="shared" si="0"/>
        <v>63</v>
      </c>
      <c r="B67" s="17">
        <v>2206</v>
      </c>
      <c r="C67" s="3" t="s">
        <v>298</v>
      </c>
      <c r="D67" s="94">
        <v>92000000</v>
      </c>
      <c r="E67" s="94">
        <v>92000000</v>
      </c>
      <c r="F67" s="94">
        <v>0</v>
      </c>
      <c r="G67" s="94">
        <v>26741578</v>
      </c>
      <c r="H67" s="94">
        <v>4258422</v>
      </c>
      <c r="I67" s="94">
        <v>55000000</v>
      </c>
      <c r="J67" s="391">
        <v>6000000</v>
      </c>
      <c r="K67" s="94">
        <v>0</v>
      </c>
      <c r="L67" s="218">
        <v>55000000</v>
      </c>
      <c r="M67" s="94">
        <v>10000000</v>
      </c>
      <c r="N67" s="94"/>
      <c r="O67" s="94">
        <v>45000000</v>
      </c>
      <c r="P67" s="391"/>
    </row>
    <row r="68" spans="1:16" s="5" customFormat="1" ht="35.1" customHeight="1">
      <c r="A68" s="94">
        <f t="shared" si="0"/>
        <v>64</v>
      </c>
      <c r="B68" s="17">
        <v>2209</v>
      </c>
      <c r="C68" s="3" t="s">
        <v>299</v>
      </c>
      <c r="D68" s="94">
        <v>46500000</v>
      </c>
      <c r="E68" s="94">
        <v>46500000</v>
      </c>
      <c r="F68" s="94">
        <v>0</v>
      </c>
      <c r="G68" s="94">
        <v>1520925</v>
      </c>
      <c r="H68" s="94">
        <v>779075</v>
      </c>
      <c r="I68" s="94">
        <v>0</v>
      </c>
      <c r="J68" s="391">
        <v>44200000</v>
      </c>
      <c r="K68" s="94">
        <v>0</v>
      </c>
      <c r="L68" s="218">
        <v>0</v>
      </c>
      <c r="M68" s="94">
        <v>0</v>
      </c>
      <c r="N68" s="94"/>
      <c r="O68" s="94"/>
      <c r="P68" s="391"/>
    </row>
    <row r="69" spans="1:16" s="5" customFormat="1" ht="35.1" customHeight="1">
      <c r="A69" s="94">
        <f t="shared" si="0"/>
        <v>65</v>
      </c>
      <c r="B69" s="169">
        <v>2213</v>
      </c>
      <c r="C69" s="3" t="s">
        <v>287</v>
      </c>
      <c r="D69" s="94">
        <v>20100000</v>
      </c>
      <c r="E69" s="94">
        <v>20100000</v>
      </c>
      <c r="F69" s="94">
        <v>0</v>
      </c>
      <c r="G69" s="94">
        <v>10099091</v>
      </c>
      <c r="H69" s="94">
        <v>10000909</v>
      </c>
      <c r="I69" s="94">
        <v>0</v>
      </c>
      <c r="J69" s="391">
        <v>0</v>
      </c>
      <c r="K69" s="94">
        <v>0</v>
      </c>
      <c r="L69" s="218">
        <v>0</v>
      </c>
      <c r="M69" s="94">
        <v>0</v>
      </c>
      <c r="N69" s="94"/>
      <c r="O69" s="94"/>
      <c r="P69" s="391"/>
    </row>
    <row r="70" spans="1:16" s="5" customFormat="1" ht="35.1" customHeight="1">
      <c r="A70" s="94">
        <f t="shared" si="0"/>
        <v>66</v>
      </c>
      <c r="B70" s="17">
        <v>2232</v>
      </c>
      <c r="C70" s="3" t="s">
        <v>335</v>
      </c>
      <c r="D70" s="94">
        <v>36900000</v>
      </c>
      <c r="E70" s="94">
        <v>36900000</v>
      </c>
      <c r="F70" s="94">
        <v>0</v>
      </c>
      <c r="G70" s="94">
        <v>794722</v>
      </c>
      <c r="H70" s="94">
        <v>5278</v>
      </c>
      <c r="I70" s="94">
        <v>0</v>
      </c>
      <c r="J70" s="391">
        <v>36100000</v>
      </c>
      <c r="K70" s="94">
        <v>0</v>
      </c>
      <c r="L70" s="218">
        <v>0</v>
      </c>
      <c r="M70" s="94">
        <v>0</v>
      </c>
      <c r="N70" s="94"/>
      <c r="O70" s="94"/>
      <c r="P70" s="391"/>
    </row>
    <row r="71" spans="1:16" s="5" customFormat="1" ht="35.1" customHeight="1">
      <c r="A71" s="94">
        <f t="shared" ref="A71:A120" si="1">1+A70</f>
        <v>67</v>
      </c>
      <c r="B71" s="17">
        <v>2233</v>
      </c>
      <c r="C71" s="3" t="s">
        <v>336</v>
      </c>
      <c r="D71" s="94">
        <v>24700000</v>
      </c>
      <c r="E71" s="94">
        <v>24700000</v>
      </c>
      <c r="F71" s="94">
        <v>0</v>
      </c>
      <c r="G71" s="94">
        <v>789541</v>
      </c>
      <c r="H71" s="94">
        <v>10459</v>
      </c>
      <c r="I71" s="94">
        <v>0</v>
      </c>
      <c r="J71" s="391">
        <v>23900000</v>
      </c>
      <c r="K71" s="94">
        <v>0</v>
      </c>
      <c r="L71" s="218">
        <v>0</v>
      </c>
      <c r="M71" s="94">
        <v>0</v>
      </c>
      <c r="N71" s="94"/>
      <c r="O71" s="94"/>
      <c r="P71" s="391"/>
    </row>
    <row r="72" spans="1:16" s="124" customFormat="1" ht="61.5" customHeight="1">
      <c r="A72" s="94">
        <f t="shared" si="1"/>
        <v>68</v>
      </c>
      <c r="B72" s="17">
        <v>20004</v>
      </c>
      <c r="C72" s="3" t="s">
        <v>1018</v>
      </c>
      <c r="D72" s="94">
        <v>24750000</v>
      </c>
      <c r="E72" s="94">
        <v>24750000</v>
      </c>
      <c r="F72" s="94">
        <v>0</v>
      </c>
      <c r="G72" s="94">
        <v>1503697</v>
      </c>
      <c r="H72" s="94">
        <v>7746303</v>
      </c>
      <c r="I72" s="94">
        <v>2500000</v>
      </c>
      <c r="J72" s="391">
        <v>13000000</v>
      </c>
      <c r="K72" s="94">
        <v>0</v>
      </c>
      <c r="L72" s="218">
        <v>2500000</v>
      </c>
      <c r="M72" s="94">
        <v>2500000</v>
      </c>
      <c r="N72" s="94"/>
      <c r="O72" s="94"/>
      <c r="P72" s="391"/>
    </row>
    <row r="73" spans="1:16" s="124" customFormat="1" ht="35.1" customHeight="1">
      <c r="A73" s="94">
        <f t="shared" si="1"/>
        <v>69</v>
      </c>
      <c r="B73" s="17">
        <v>20009</v>
      </c>
      <c r="C73" s="3" t="s">
        <v>367</v>
      </c>
      <c r="D73" s="4">
        <v>2150000</v>
      </c>
      <c r="E73" s="4">
        <v>2150000</v>
      </c>
      <c r="F73" s="4">
        <v>0</v>
      </c>
      <c r="G73" s="4">
        <v>292162</v>
      </c>
      <c r="H73" s="94">
        <v>407838</v>
      </c>
      <c r="I73" s="94">
        <v>1450000</v>
      </c>
      <c r="J73" s="391">
        <v>0</v>
      </c>
      <c r="K73" s="4">
        <v>0</v>
      </c>
      <c r="L73" s="263">
        <v>1450000</v>
      </c>
      <c r="M73" s="94">
        <v>1450000</v>
      </c>
      <c r="N73" s="4"/>
      <c r="O73" s="4"/>
      <c r="P73" s="391"/>
    </row>
    <row r="74" spans="1:16" s="5" customFormat="1" ht="35.1" customHeight="1">
      <c r="A74" s="94">
        <f t="shared" si="1"/>
        <v>70</v>
      </c>
      <c r="B74" s="17">
        <v>20011</v>
      </c>
      <c r="C74" s="3" t="s">
        <v>601</v>
      </c>
      <c r="D74" s="94">
        <v>21500000</v>
      </c>
      <c r="E74" s="94">
        <v>21500000</v>
      </c>
      <c r="F74" s="94">
        <v>0</v>
      </c>
      <c r="G74" s="94">
        <v>1523489</v>
      </c>
      <c r="H74" s="94">
        <v>1001</v>
      </c>
      <c r="I74" s="94">
        <v>0</v>
      </c>
      <c r="J74" s="391">
        <v>19975510</v>
      </c>
      <c r="K74" s="94">
        <v>0</v>
      </c>
      <c r="L74" s="218">
        <v>0</v>
      </c>
      <c r="M74" s="94">
        <v>0</v>
      </c>
      <c r="N74" s="94"/>
      <c r="O74" s="94"/>
      <c r="P74" s="391">
        <v>0</v>
      </c>
    </row>
    <row r="75" spans="1:16" s="5" customFormat="1" ht="45">
      <c r="A75" s="94">
        <f t="shared" si="1"/>
        <v>71</v>
      </c>
      <c r="B75" s="17">
        <v>20013</v>
      </c>
      <c r="C75" s="3" t="s">
        <v>387</v>
      </c>
      <c r="D75" s="94">
        <v>1000000</v>
      </c>
      <c r="E75" s="94">
        <v>1000000</v>
      </c>
      <c r="F75" s="94">
        <v>0</v>
      </c>
      <c r="G75" s="94">
        <v>994105</v>
      </c>
      <c r="H75" s="94">
        <v>5895</v>
      </c>
      <c r="I75" s="94">
        <v>0</v>
      </c>
      <c r="J75" s="391">
        <v>0</v>
      </c>
      <c r="K75" s="94">
        <v>0</v>
      </c>
      <c r="L75" s="218">
        <v>0</v>
      </c>
      <c r="M75" s="94">
        <v>0</v>
      </c>
      <c r="N75" s="94"/>
      <c r="O75" s="94"/>
      <c r="P75" s="391"/>
    </row>
    <row r="76" spans="1:16" s="5" customFormat="1" ht="45">
      <c r="A76" s="94">
        <f t="shared" si="1"/>
        <v>72</v>
      </c>
      <c r="B76" s="17">
        <v>20014</v>
      </c>
      <c r="C76" s="3" t="s">
        <v>470</v>
      </c>
      <c r="D76" s="94">
        <v>19750000</v>
      </c>
      <c r="E76" s="94">
        <v>1750000</v>
      </c>
      <c r="F76" s="94">
        <v>18000000</v>
      </c>
      <c r="G76" s="94">
        <v>356381</v>
      </c>
      <c r="H76" s="94">
        <v>593619</v>
      </c>
      <c r="I76" s="94">
        <v>3000000</v>
      </c>
      <c r="J76" s="391">
        <v>15800000</v>
      </c>
      <c r="K76" s="94">
        <v>0</v>
      </c>
      <c r="L76" s="218">
        <v>3000000</v>
      </c>
      <c r="M76" s="94">
        <v>3000000</v>
      </c>
      <c r="N76" s="94"/>
      <c r="O76" s="94"/>
      <c r="P76" s="391"/>
    </row>
    <row r="77" spans="1:16" s="5" customFormat="1" ht="35.1" customHeight="1">
      <c r="A77" s="94">
        <f t="shared" si="1"/>
        <v>73</v>
      </c>
      <c r="B77" s="17">
        <v>20016</v>
      </c>
      <c r="C77" s="17" t="s">
        <v>849</v>
      </c>
      <c r="D77" s="94">
        <v>287000000</v>
      </c>
      <c r="E77" s="94">
        <v>5200000</v>
      </c>
      <c r="F77" s="94">
        <v>281800000</v>
      </c>
      <c r="G77" s="94">
        <v>1493041</v>
      </c>
      <c r="H77" s="94">
        <v>3706959</v>
      </c>
      <c r="I77" s="94">
        <v>5000000</v>
      </c>
      <c r="J77" s="434">
        <v>276800000</v>
      </c>
      <c r="K77" s="94">
        <v>0</v>
      </c>
      <c r="L77" s="218">
        <v>5000000</v>
      </c>
      <c r="M77" s="94">
        <v>5000000</v>
      </c>
      <c r="N77" s="94"/>
      <c r="O77" s="94"/>
      <c r="P77" s="434"/>
    </row>
    <row r="78" spans="1:16" s="5" customFormat="1" ht="35.1" customHeight="1">
      <c r="A78" s="94">
        <f t="shared" si="1"/>
        <v>74</v>
      </c>
      <c r="B78" s="17">
        <v>20017</v>
      </c>
      <c r="C78" s="3" t="s">
        <v>536</v>
      </c>
      <c r="D78" s="94">
        <v>10800000</v>
      </c>
      <c r="E78" s="94">
        <v>10000000</v>
      </c>
      <c r="F78" s="94">
        <v>800000</v>
      </c>
      <c r="G78" s="94">
        <v>578245</v>
      </c>
      <c r="H78" s="94">
        <v>521755</v>
      </c>
      <c r="I78" s="94">
        <v>3000000</v>
      </c>
      <c r="J78" s="391">
        <v>6700000</v>
      </c>
      <c r="K78" s="94">
        <v>0</v>
      </c>
      <c r="L78" s="218">
        <v>3000000</v>
      </c>
      <c r="M78" s="94">
        <v>3000000</v>
      </c>
      <c r="N78" s="94"/>
      <c r="O78" s="94"/>
      <c r="P78" s="391"/>
    </row>
    <row r="79" spans="1:16" s="5" customFormat="1" ht="35.1" customHeight="1">
      <c r="A79" s="94">
        <f t="shared" si="1"/>
        <v>75</v>
      </c>
      <c r="B79" s="17">
        <v>20018</v>
      </c>
      <c r="C79" s="3" t="s">
        <v>368</v>
      </c>
      <c r="D79" s="94">
        <v>60000000</v>
      </c>
      <c r="E79" s="94">
        <v>60000000</v>
      </c>
      <c r="F79" s="94">
        <v>0</v>
      </c>
      <c r="G79" s="94">
        <v>2378177</v>
      </c>
      <c r="H79" s="94">
        <v>12271823</v>
      </c>
      <c r="I79" s="94">
        <v>14000000</v>
      </c>
      <c r="J79" s="391">
        <v>31350000</v>
      </c>
      <c r="K79" s="94">
        <v>0</v>
      </c>
      <c r="L79" s="218">
        <v>14000000</v>
      </c>
      <c r="M79" s="94">
        <v>2000000</v>
      </c>
      <c r="N79" s="94"/>
      <c r="O79" s="94"/>
      <c r="P79" s="391">
        <v>12000000</v>
      </c>
    </row>
    <row r="80" spans="1:16" s="5" customFormat="1" ht="60">
      <c r="A80" s="94">
        <f t="shared" si="1"/>
        <v>76</v>
      </c>
      <c r="B80" s="17">
        <v>20063</v>
      </c>
      <c r="C80" s="3" t="s">
        <v>728</v>
      </c>
      <c r="D80" s="94">
        <v>32500000</v>
      </c>
      <c r="E80" s="94">
        <v>1750000</v>
      </c>
      <c r="F80" s="94">
        <v>30750000</v>
      </c>
      <c r="G80" s="94">
        <v>1222586</v>
      </c>
      <c r="H80" s="94">
        <v>27414</v>
      </c>
      <c r="I80" s="94">
        <v>0</v>
      </c>
      <c r="J80" s="391">
        <v>31250000</v>
      </c>
      <c r="K80" s="94">
        <v>0</v>
      </c>
      <c r="L80" s="218">
        <v>0</v>
      </c>
      <c r="M80" s="94">
        <v>0</v>
      </c>
      <c r="N80" s="94"/>
      <c r="O80" s="94"/>
      <c r="P80" s="391"/>
    </row>
    <row r="81" spans="1:16" s="5" customFormat="1" ht="35.1" customHeight="1">
      <c r="A81" s="94">
        <f t="shared" si="1"/>
        <v>77</v>
      </c>
      <c r="B81" s="3">
        <v>20064</v>
      </c>
      <c r="C81" s="3" t="s">
        <v>405</v>
      </c>
      <c r="D81" s="94">
        <v>2000000</v>
      </c>
      <c r="E81" s="94">
        <v>2000000</v>
      </c>
      <c r="F81" s="94">
        <v>0</v>
      </c>
      <c r="G81" s="94">
        <v>778198</v>
      </c>
      <c r="H81" s="94">
        <v>21802</v>
      </c>
      <c r="I81" s="94">
        <v>200000</v>
      </c>
      <c r="J81" s="391">
        <v>1000000</v>
      </c>
      <c r="K81" s="94">
        <v>0</v>
      </c>
      <c r="L81" s="218">
        <v>200000</v>
      </c>
      <c r="M81" s="94">
        <v>200000</v>
      </c>
      <c r="N81" s="94"/>
      <c r="O81" s="94"/>
      <c r="P81" s="391"/>
    </row>
    <row r="82" spans="1:16" s="5" customFormat="1" ht="35.1" customHeight="1">
      <c r="A82" s="94">
        <f t="shared" si="1"/>
        <v>78</v>
      </c>
      <c r="B82" s="3">
        <v>20081</v>
      </c>
      <c r="C82" s="3" t="s">
        <v>461</v>
      </c>
      <c r="D82" s="94">
        <v>89300000</v>
      </c>
      <c r="E82" s="94">
        <v>89300000</v>
      </c>
      <c r="F82" s="94">
        <v>0</v>
      </c>
      <c r="G82" s="94">
        <v>66495280</v>
      </c>
      <c r="H82" s="94">
        <v>17004720</v>
      </c>
      <c r="I82" s="94">
        <v>5800000</v>
      </c>
      <c r="J82" s="391">
        <v>0</v>
      </c>
      <c r="K82" s="94">
        <v>0</v>
      </c>
      <c r="L82" s="218">
        <v>5800000</v>
      </c>
      <c r="M82" s="94">
        <v>5800000</v>
      </c>
      <c r="N82" s="94"/>
      <c r="O82" s="94"/>
      <c r="P82" s="391"/>
    </row>
    <row r="83" spans="1:16" s="5" customFormat="1" ht="35.1" customHeight="1">
      <c r="A83" s="94">
        <f t="shared" si="1"/>
        <v>79</v>
      </c>
      <c r="B83" s="3">
        <v>20082</v>
      </c>
      <c r="C83" s="3" t="s">
        <v>449</v>
      </c>
      <c r="D83" s="94">
        <v>1500000</v>
      </c>
      <c r="E83" s="94">
        <v>500000</v>
      </c>
      <c r="F83" s="94">
        <v>1000000</v>
      </c>
      <c r="G83" s="94">
        <v>181912</v>
      </c>
      <c r="H83" s="94">
        <v>318088</v>
      </c>
      <c r="I83" s="94">
        <v>1000000</v>
      </c>
      <c r="J83" s="391">
        <v>0</v>
      </c>
      <c r="K83" s="94">
        <v>0</v>
      </c>
      <c r="L83" s="218">
        <v>1000000</v>
      </c>
      <c r="M83" s="94">
        <v>1000000</v>
      </c>
      <c r="N83" s="94"/>
      <c r="O83" s="94"/>
      <c r="P83" s="391"/>
    </row>
    <row r="84" spans="1:16" s="5" customFormat="1" ht="35.1" customHeight="1">
      <c r="A84" s="94">
        <f t="shared" si="1"/>
        <v>80</v>
      </c>
      <c r="B84" s="3">
        <v>20083</v>
      </c>
      <c r="C84" s="3" t="s">
        <v>450</v>
      </c>
      <c r="D84" s="94">
        <v>1500000</v>
      </c>
      <c r="E84" s="93">
        <v>1000000</v>
      </c>
      <c r="F84" s="94">
        <v>500000</v>
      </c>
      <c r="G84" s="94">
        <v>258085</v>
      </c>
      <c r="H84" s="94">
        <v>741915</v>
      </c>
      <c r="I84" s="94">
        <v>500000</v>
      </c>
      <c r="J84" s="434">
        <v>0</v>
      </c>
      <c r="K84" s="94">
        <v>0</v>
      </c>
      <c r="L84" s="218">
        <v>500000</v>
      </c>
      <c r="M84" s="94">
        <v>500000</v>
      </c>
      <c r="N84" s="94"/>
      <c r="O84" s="94"/>
      <c r="P84" s="434"/>
    </row>
    <row r="85" spans="1:16" s="5" customFormat="1" ht="35.1" customHeight="1">
      <c r="A85" s="94">
        <f t="shared" si="1"/>
        <v>81</v>
      </c>
      <c r="B85" s="3">
        <v>20084</v>
      </c>
      <c r="C85" s="3" t="s">
        <v>451</v>
      </c>
      <c r="D85" s="94">
        <v>109000000</v>
      </c>
      <c r="E85" s="94">
        <v>109000000</v>
      </c>
      <c r="F85" s="94">
        <v>0</v>
      </c>
      <c r="G85" s="94">
        <v>4368929</v>
      </c>
      <c r="H85" s="94">
        <v>12394885</v>
      </c>
      <c r="I85" s="94">
        <v>27000000</v>
      </c>
      <c r="J85" s="391">
        <v>65236186</v>
      </c>
      <c r="K85" s="94">
        <v>0</v>
      </c>
      <c r="L85" s="218">
        <v>27000000</v>
      </c>
      <c r="M85" s="94">
        <v>0</v>
      </c>
      <c r="N85" s="94">
        <v>27000000</v>
      </c>
      <c r="O85" s="94"/>
      <c r="P85" s="391"/>
    </row>
    <row r="86" spans="1:16" s="5" customFormat="1" ht="35.1" customHeight="1">
      <c r="A86" s="94">
        <f t="shared" si="1"/>
        <v>82</v>
      </c>
      <c r="B86" s="3">
        <v>20087</v>
      </c>
      <c r="C86" s="3" t="s">
        <v>452</v>
      </c>
      <c r="D86" s="94">
        <v>23378476</v>
      </c>
      <c r="E86" s="93">
        <v>23378476</v>
      </c>
      <c r="F86" s="94">
        <v>0</v>
      </c>
      <c r="G86" s="94">
        <v>9494940</v>
      </c>
      <c r="H86" s="94">
        <v>13883536</v>
      </c>
      <c r="I86" s="94">
        <v>0</v>
      </c>
      <c r="J86" s="434">
        <v>0</v>
      </c>
      <c r="K86" s="94">
        <v>0</v>
      </c>
      <c r="L86" s="218">
        <v>0</v>
      </c>
      <c r="M86" s="94">
        <v>0</v>
      </c>
      <c r="N86" s="94"/>
      <c r="O86" s="94"/>
      <c r="P86" s="434"/>
    </row>
    <row r="87" spans="1:16" s="179" customFormat="1" ht="35.1" customHeight="1">
      <c r="A87" s="94">
        <f t="shared" si="1"/>
        <v>83</v>
      </c>
      <c r="B87" s="3">
        <v>20093</v>
      </c>
      <c r="C87" s="3" t="s">
        <v>453</v>
      </c>
      <c r="D87" s="94">
        <v>24000000</v>
      </c>
      <c r="E87" s="94">
        <v>24000000</v>
      </c>
      <c r="F87" s="94">
        <v>0</v>
      </c>
      <c r="G87" s="94">
        <v>6182428</v>
      </c>
      <c r="H87" s="94">
        <v>4067572</v>
      </c>
      <c r="I87" s="94">
        <v>0</v>
      </c>
      <c r="J87" s="391">
        <v>13750000</v>
      </c>
      <c r="K87" s="94">
        <v>0</v>
      </c>
      <c r="L87" s="218">
        <v>0</v>
      </c>
      <c r="M87" s="94">
        <v>0</v>
      </c>
      <c r="N87" s="94"/>
      <c r="O87" s="94"/>
      <c r="P87" s="391"/>
    </row>
    <row r="88" spans="1:16" s="179" customFormat="1" ht="35.1" customHeight="1">
      <c r="A88" s="94">
        <f t="shared" si="1"/>
        <v>84</v>
      </c>
      <c r="B88" s="3">
        <v>20097</v>
      </c>
      <c r="C88" s="3" t="s">
        <v>454</v>
      </c>
      <c r="D88" s="94">
        <v>4300000</v>
      </c>
      <c r="E88" s="94">
        <v>2900000</v>
      </c>
      <c r="F88" s="94">
        <v>1400000</v>
      </c>
      <c r="G88" s="94">
        <v>0</v>
      </c>
      <c r="H88" s="94">
        <v>0</v>
      </c>
      <c r="I88" s="94">
        <v>0</v>
      </c>
      <c r="J88" s="391">
        <v>4300000</v>
      </c>
      <c r="K88" s="94">
        <v>0</v>
      </c>
      <c r="L88" s="218">
        <v>0</v>
      </c>
      <c r="M88" s="94">
        <v>0</v>
      </c>
      <c r="N88" s="94"/>
      <c r="O88" s="94"/>
      <c r="P88" s="391"/>
    </row>
    <row r="89" spans="1:16" s="179" customFormat="1" ht="35.1" customHeight="1">
      <c r="A89" s="94">
        <f t="shared" si="1"/>
        <v>85</v>
      </c>
      <c r="B89" s="3">
        <v>20098</v>
      </c>
      <c r="C89" s="3" t="s">
        <v>455</v>
      </c>
      <c r="D89" s="94">
        <v>500000</v>
      </c>
      <c r="E89" s="94">
        <v>500000</v>
      </c>
      <c r="F89" s="94">
        <v>0</v>
      </c>
      <c r="G89" s="94">
        <v>115649</v>
      </c>
      <c r="H89" s="94">
        <v>384351</v>
      </c>
      <c r="I89" s="94">
        <v>0</v>
      </c>
      <c r="J89" s="391">
        <v>0</v>
      </c>
      <c r="K89" s="94">
        <v>0</v>
      </c>
      <c r="L89" s="218">
        <v>0</v>
      </c>
      <c r="M89" s="94">
        <v>0</v>
      </c>
      <c r="N89" s="94"/>
      <c r="O89" s="94"/>
      <c r="P89" s="391"/>
    </row>
    <row r="90" spans="1:16" s="105" customFormat="1" ht="35.1" customHeight="1">
      <c r="A90" s="94">
        <f t="shared" si="1"/>
        <v>86</v>
      </c>
      <c r="B90" s="17">
        <v>20108</v>
      </c>
      <c r="C90" s="106" t="s">
        <v>477</v>
      </c>
      <c r="D90" s="94">
        <v>3500000</v>
      </c>
      <c r="E90" s="94">
        <v>3500000</v>
      </c>
      <c r="F90" s="218">
        <v>0</v>
      </c>
      <c r="G90" s="94">
        <v>0</v>
      </c>
      <c r="H90" s="263">
        <v>350000</v>
      </c>
      <c r="I90" s="94">
        <v>0</v>
      </c>
      <c r="J90" s="391">
        <v>3150000</v>
      </c>
      <c r="K90" s="218">
        <v>0</v>
      </c>
      <c r="L90" s="94">
        <v>0</v>
      </c>
      <c r="M90" s="94">
        <v>0</v>
      </c>
      <c r="N90" s="94"/>
      <c r="O90" s="94"/>
      <c r="P90" s="391"/>
    </row>
    <row r="91" spans="1:16" ht="35.1" customHeight="1">
      <c r="A91" s="94">
        <f t="shared" si="1"/>
        <v>87</v>
      </c>
      <c r="B91" s="17">
        <v>20109</v>
      </c>
      <c r="C91" s="106" t="s">
        <v>472</v>
      </c>
      <c r="D91" s="94">
        <v>1500000</v>
      </c>
      <c r="E91" s="94">
        <v>1500000</v>
      </c>
      <c r="F91" s="94">
        <v>0</v>
      </c>
      <c r="G91" s="94">
        <v>622648</v>
      </c>
      <c r="H91" s="94">
        <v>877352</v>
      </c>
      <c r="I91" s="94">
        <v>0</v>
      </c>
      <c r="J91" s="391">
        <v>0</v>
      </c>
      <c r="K91" s="94">
        <v>0</v>
      </c>
      <c r="L91" s="218">
        <v>0</v>
      </c>
      <c r="M91" s="94">
        <v>0</v>
      </c>
      <c r="N91" s="94"/>
      <c r="O91" s="94"/>
      <c r="P91" s="391"/>
    </row>
    <row r="92" spans="1:16" s="105" customFormat="1" ht="35.1" customHeight="1">
      <c r="A92" s="94">
        <f t="shared" si="1"/>
        <v>88</v>
      </c>
      <c r="B92" s="17">
        <v>20110</v>
      </c>
      <c r="C92" s="106" t="s">
        <v>473</v>
      </c>
      <c r="D92" s="94">
        <v>1000000</v>
      </c>
      <c r="E92" s="94">
        <v>1000000</v>
      </c>
      <c r="F92" s="94">
        <v>0</v>
      </c>
      <c r="G92" s="94">
        <v>599000</v>
      </c>
      <c r="H92" s="94">
        <v>201000</v>
      </c>
      <c r="I92" s="94">
        <v>0</v>
      </c>
      <c r="J92" s="391">
        <v>200000</v>
      </c>
      <c r="K92" s="94">
        <v>0</v>
      </c>
      <c r="L92" s="218">
        <v>0</v>
      </c>
      <c r="M92" s="94">
        <v>0</v>
      </c>
      <c r="N92" s="94"/>
      <c r="O92" s="94"/>
      <c r="P92" s="391"/>
    </row>
    <row r="93" spans="1:16" s="105" customFormat="1" ht="35.1" customHeight="1">
      <c r="A93" s="94">
        <f t="shared" si="1"/>
        <v>89</v>
      </c>
      <c r="B93" s="17">
        <v>20111</v>
      </c>
      <c r="C93" s="106" t="s">
        <v>500</v>
      </c>
      <c r="D93" s="94">
        <v>3400000</v>
      </c>
      <c r="E93" s="94">
        <v>3400000</v>
      </c>
      <c r="F93" s="94">
        <v>0</v>
      </c>
      <c r="G93" s="94">
        <v>0</v>
      </c>
      <c r="H93" s="94">
        <v>0</v>
      </c>
      <c r="I93" s="94">
        <v>0</v>
      </c>
      <c r="J93" s="391">
        <v>3400000</v>
      </c>
      <c r="K93" s="94"/>
      <c r="L93" s="218">
        <v>0</v>
      </c>
      <c r="M93" s="94">
        <v>0</v>
      </c>
      <c r="N93" s="94"/>
      <c r="O93" s="94"/>
      <c r="P93" s="391"/>
    </row>
    <row r="94" spans="1:16" ht="35.1" customHeight="1">
      <c r="A94" s="94">
        <f t="shared" si="1"/>
        <v>90</v>
      </c>
      <c r="B94" s="17">
        <v>20112</v>
      </c>
      <c r="C94" s="106" t="s">
        <v>501</v>
      </c>
      <c r="D94" s="94">
        <v>4700000</v>
      </c>
      <c r="E94" s="94">
        <v>4700000</v>
      </c>
      <c r="F94" s="94">
        <v>0</v>
      </c>
      <c r="G94" s="94">
        <v>0</v>
      </c>
      <c r="H94" s="94">
        <v>0</v>
      </c>
      <c r="I94" s="94">
        <v>0</v>
      </c>
      <c r="J94" s="391">
        <v>4700000</v>
      </c>
      <c r="K94" s="94"/>
      <c r="L94" s="218">
        <v>0</v>
      </c>
      <c r="M94" s="94">
        <v>0</v>
      </c>
      <c r="N94" s="94"/>
      <c r="O94" s="94"/>
      <c r="P94" s="391"/>
    </row>
    <row r="95" spans="1:16" ht="35.1" customHeight="1">
      <c r="A95" s="94">
        <f t="shared" si="1"/>
        <v>91</v>
      </c>
      <c r="B95" s="17">
        <v>20113</v>
      </c>
      <c r="C95" s="106" t="s">
        <v>506</v>
      </c>
      <c r="D95" s="94">
        <v>2800000</v>
      </c>
      <c r="E95" s="94">
        <v>2800000</v>
      </c>
      <c r="F95" s="94">
        <v>0</v>
      </c>
      <c r="G95" s="94">
        <v>2042492</v>
      </c>
      <c r="H95" s="94">
        <v>757508</v>
      </c>
      <c r="I95" s="94">
        <v>0</v>
      </c>
      <c r="J95" s="391">
        <v>0</v>
      </c>
      <c r="K95" s="94"/>
      <c r="L95" s="218">
        <v>0</v>
      </c>
      <c r="M95" s="94">
        <v>0</v>
      </c>
      <c r="N95" s="94"/>
      <c r="O95" s="94"/>
      <c r="P95" s="391"/>
    </row>
    <row r="96" spans="1:16" ht="35.1" customHeight="1">
      <c r="A96" s="94">
        <f t="shared" si="1"/>
        <v>92</v>
      </c>
      <c r="B96" s="17">
        <v>20114</v>
      </c>
      <c r="C96" s="106" t="s">
        <v>523</v>
      </c>
      <c r="D96" s="94">
        <v>9000000</v>
      </c>
      <c r="E96" s="94">
        <v>9000000</v>
      </c>
      <c r="F96" s="94">
        <v>0</v>
      </c>
      <c r="G96" s="94">
        <v>0</v>
      </c>
      <c r="H96" s="94">
        <v>0</v>
      </c>
      <c r="I96" s="94">
        <v>0</v>
      </c>
      <c r="J96" s="391">
        <v>9000000</v>
      </c>
      <c r="K96" s="94"/>
      <c r="L96" s="218">
        <v>0</v>
      </c>
      <c r="M96" s="94">
        <v>0</v>
      </c>
      <c r="N96" s="94"/>
      <c r="O96" s="94"/>
      <c r="P96" s="391"/>
    </row>
    <row r="97" spans="1:16" ht="35.1" customHeight="1">
      <c r="A97" s="94">
        <f t="shared" si="1"/>
        <v>93</v>
      </c>
      <c r="B97" s="17">
        <v>20129</v>
      </c>
      <c r="C97" s="175" t="s">
        <v>549</v>
      </c>
      <c r="D97" s="94">
        <v>117500000</v>
      </c>
      <c r="E97" s="94">
        <v>117500000</v>
      </c>
      <c r="F97" s="94">
        <v>0</v>
      </c>
      <c r="G97" s="94">
        <v>0</v>
      </c>
      <c r="H97" s="94">
        <v>700000</v>
      </c>
      <c r="I97" s="94">
        <v>0</v>
      </c>
      <c r="J97" s="391">
        <v>116800000</v>
      </c>
      <c r="K97" s="94">
        <v>0</v>
      </c>
      <c r="L97" s="341">
        <v>0</v>
      </c>
      <c r="M97" s="94">
        <v>0</v>
      </c>
      <c r="N97" s="94"/>
      <c r="O97" s="94"/>
      <c r="P97" s="391"/>
    </row>
    <row r="98" spans="1:16" ht="35.1" customHeight="1">
      <c r="A98" s="94">
        <f t="shared" si="1"/>
        <v>94</v>
      </c>
      <c r="B98" s="17">
        <v>20139</v>
      </c>
      <c r="C98" s="106" t="s">
        <v>577</v>
      </c>
      <c r="D98" s="94">
        <v>30650000</v>
      </c>
      <c r="E98" s="93">
        <v>30650000</v>
      </c>
      <c r="F98" s="94">
        <v>0</v>
      </c>
      <c r="G98" s="94">
        <v>26735522</v>
      </c>
      <c r="H98" s="94">
        <v>2064478</v>
      </c>
      <c r="I98" s="94">
        <v>0</v>
      </c>
      <c r="J98" s="434">
        <v>1850000</v>
      </c>
      <c r="K98" s="94"/>
      <c r="L98" s="218">
        <v>0</v>
      </c>
      <c r="M98" s="94">
        <v>0</v>
      </c>
      <c r="N98" s="94"/>
      <c r="O98" s="94"/>
      <c r="P98" s="434"/>
    </row>
    <row r="99" spans="1:16" s="5" customFormat="1" ht="35.1" customHeight="1">
      <c r="A99" s="94">
        <f t="shared" si="1"/>
        <v>95</v>
      </c>
      <c r="B99" s="17">
        <v>20148</v>
      </c>
      <c r="C99" s="106" t="s">
        <v>641</v>
      </c>
      <c r="D99" s="94">
        <v>2000000</v>
      </c>
      <c r="E99" s="94">
        <v>2000000</v>
      </c>
      <c r="F99" s="94">
        <v>0</v>
      </c>
      <c r="G99" s="94">
        <v>250160</v>
      </c>
      <c r="H99" s="94">
        <v>1549840</v>
      </c>
      <c r="I99" s="94">
        <v>0</v>
      </c>
      <c r="J99" s="434">
        <v>200000</v>
      </c>
      <c r="K99" s="94">
        <v>0</v>
      </c>
      <c r="L99" s="218">
        <v>0</v>
      </c>
      <c r="M99" s="94">
        <v>0</v>
      </c>
      <c r="N99" s="94"/>
      <c r="O99" s="94"/>
      <c r="P99" s="434"/>
    </row>
    <row r="100" spans="1:16" s="5" customFormat="1" ht="35.1" customHeight="1">
      <c r="A100" s="94">
        <f t="shared" si="1"/>
        <v>96</v>
      </c>
      <c r="B100" s="17">
        <v>20149</v>
      </c>
      <c r="C100" s="106" t="s">
        <v>660</v>
      </c>
      <c r="D100" s="94">
        <v>7000000</v>
      </c>
      <c r="E100" s="94">
        <v>5000000</v>
      </c>
      <c r="F100" s="94">
        <v>2000000</v>
      </c>
      <c r="G100" s="94">
        <v>62540</v>
      </c>
      <c r="H100" s="94">
        <v>2787460</v>
      </c>
      <c r="I100" s="94">
        <v>1800000</v>
      </c>
      <c r="J100" s="391">
        <v>2350000</v>
      </c>
      <c r="K100" s="94">
        <v>0</v>
      </c>
      <c r="L100" s="218">
        <v>1800000</v>
      </c>
      <c r="M100" s="94">
        <v>1800000</v>
      </c>
      <c r="N100" s="94"/>
      <c r="O100" s="94"/>
      <c r="P100" s="391"/>
    </row>
    <row r="101" spans="1:16" s="5" customFormat="1" ht="35.1" customHeight="1">
      <c r="A101" s="94">
        <f t="shared" si="1"/>
        <v>97</v>
      </c>
      <c r="B101" s="17">
        <v>20150</v>
      </c>
      <c r="C101" s="106" t="s">
        <v>604</v>
      </c>
      <c r="D101" s="94">
        <v>7500000</v>
      </c>
      <c r="E101" s="93">
        <v>250000</v>
      </c>
      <c r="F101" s="94">
        <v>7250000</v>
      </c>
      <c r="G101" s="94">
        <v>0</v>
      </c>
      <c r="H101" s="94">
        <v>250000</v>
      </c>
      <c r="I101" s="94">
        <v>1500000</v>
      </c>
      <c r="J101" s="434">
        <v>5750000</v>
      </c>
      <c r="K101" s="94">
        <v>0</v>
      </c>
      <c r="L101" s="218">
        <v>1500000</v>
      </c>
      <c r="M101" s="94">
        <v>1500000</v>
      </c>
      <c r="N101" s="94"/>
      <c r="O101" s="94"/>
      <c r="P101" s="434"/>
    </row>
    <row r="102" spans="1:16" s="5" customFormat="1" ht="35.1" customHeight="1">
      <c r="A102" s="94">
        <f t="shared" si="1"/>
        <v>98</v>
      </c>
      <c r="B102" s="17">
        <v>20151</v>
      </c>
      <c r="C102" s="106" t="s">
        <v>605</v>
      </c>
      <c r="D102" s="94">
        <v>10500000</v>
      </c>
      <c r="E102" s="94">
        <v>10500000</v>
      </c>
      <c r="F102" s="94">
        <v>0</v>
      </c>
      <c r="G102" s="94">
        <v>0</v>
      </c>
      <c r="H102" s="94">
        <v>100000</v>
      </c>
      <c r="I102" s="94">
        <v>0</v>
      </c>
      <c r="J102" s="391">
        <v>10400000</v>
      </c>
      <c r="K102" s="94">
        <v>0</v>
      </c>
      <c r="L102" s="218">
        <v>0</v>
      </c>
      <c r="M102" s="94">
        <v>0</v>
      </c>
      <c r="N102" s="94"/>
      <c r="O102" s="94"/>
      <c r="P102" s="391"/>
    </row>
    <row r="103" spans="1:16" s="5" customFormat="1" ht="35.1" customHeight="1">
      <c r="A103" s="94">
        <f t="shared" si="1"/>
        <v>99</v>
      </c>
      <c r="B103" s="17">
        <v>20152</v>
      </c>
      <c r="C103" s="106" t="s">
        <v>607</v>
      </c>
      <c r="D103" s="94">
        <v>200000</v>
      </c>
      <c r="E103" s="94">
        <v>200000</v>
      </c>
      <c r="F103" s="94">
        <v>0</v>
      </c>
      <c r="G103" s="94">
        <v>172610</v>
      </c>
      <c r="H103" s="94">
        <v>27390</v>
      </c>
      <c r="I103" s="94">
        <v>0</v>
      </c>
      <c r="J103" s="391">
        <v>0</v>
      </c>
      <c r="K103" s="94">
        <v>0</v>
      </c>
      <c r="L103" s="218">
        <v>0</v>
      </c>
      <c r="M103" s="94">
        <v>0</v>
      </c>
      <c r="N103" s="94"/>
      <c r="O103" s="94"/>
      <c r="P103" s="391"/>
    </row>
    <row r="104" spans="1:16" s="5" customFormat="1" ht="35.1" customHeight="1">
      <c r="A104" s="94">
        <f t="shared" si="1"/>
        <v>100</v>
      </c>
      <c r="B104" s="17">
        <v>20153</v>
      </c>
      <c r="C104" s="106" t="s">
        <v>608</v>
      </c>
      <c r="D104" s="94">
        <v>700000</v>
      </c>
      <c r="E104" s="94">
        <v>700000</v>
      </c>
      <c r="F104" s="94">
        <v>0</v>
      </c>
      <c r="G104" s="94">
        <v>199063</v>
      </c>
      <c r="H104" s="94">
        <v>500937</v>
      </c>
      <c r="I104" s="94">
        <v>0</v>
      </c>
      <c r="J104" s="391">
        <v>0</v>
      </c>
      <c r="K104" s="94">
        <v>0</v>
      </c>
      <c r="L104" s="218">
        <v>0</v>
      </c>
      <c r="M104" s="94">
        <v>0</v>
      </c>
      <c r="N104" s="94"/>
      <c r="O104" s="94"/>
      <c r="P104" s="391"/>
    </row>
    <row r="105" spans="1:16" s="5" customFormat="1" ht="35.1" customHeight="1">
      <c r="A105" s="94">
        <f t="shared" si="1"/>
        <v>101</v>
      </c>
      <c r="B105" s="17">
        <v>20154</v>
      </c>
      <c r="C105" s="106" t="s">
        <v>609</v>
      </c>
      <c r="D105" s="94">
        <v>5000000</v>
      </c>
      <c r="E105" s="94">
        <v>3250000</v>
      </c>
      <c r="F105" s="94">
        <v>1750000</v>
      </c>
      <c r="G105" s="94">
        <v>863902</v>
      </c>
      <c r="H105" s="94">
        <v>1886098</v>
      </c>
      <c r="I105" s="94">
        <v>1750000</v>
      </c>
      <c r="J105" s="434">
        <v>500000</v>
      </c>
      <c r="K105" s="94">
        <v>0</v>
      </c>
      <c r="L105" s="218">
        <v>1750000</v>
      </c>
      <c r="M105" s="94">
        <v>1750000</v>
      </c>
      <c r="N105" s="94"/>
      <c r="O105" s="94"/>
      <c r="P105" s="434"/>
    </row>
    <row r="106" spans="1:16" s="5" customFormat="1" ht="35.1" customHeight="1">
      <c r="A106" s="94">
        <f t="shared" si="1"/>
        <v>102</v>
      </c>
      <c r="B106" s="17">
        <v>20157</v>
      </c>
      <c r="C106" s="106" t="s">
        <v>628</v>
      </c>
      <c r="D106" s="94">
        <v>1330000</v>
      </c>
      <c r="E106" s="94">
        <v>1330000</v>
      </c>
      <c r="F106" s="94">
        <v>0</v>
      </c>
      <c r="G106" s="94">
        <v>0</v>
      </c>
      <c r="H106" s="94">
        <v>330000</v>
      </c>
      <c r="I106" s="94">
        <v>1000000</v>
      </c>
      <c r="J106" s="391">
        <v>0</v>
      </c>
      <c r="K106" s="94">
        <v>0</v>
      </c>
      <c r="L106" s="218">
        <v>1000000</v>
      </c>
      <c r="M106" s="94">
        <v>1000000</v>
      </c>
      <c r="N106" s="94"/>
      <c r="O106" s="94"/>
      <c r="P106" s="391"/>
    </row>
    <row r="107" spans="1:16" s="5" customFormat="1" ht="35.1" customHeight="1">
      <c r="A107" s="94">
        <f t="shared" si="1"/>
        <v>103</v>
      </c>
      <c r="B107" s="17">
        <v>20158</v>
      </c>
      <c r="C107" s="106" t="s">
        <v>610</v>
      </c>
      <c r="D107" s="94">
        <v>40000000</v>
      </c>
      <c r="E107" s="94">
        <v>40000000</v>
      </c>
      <c r="F107" s="94">
        <v>0</v>
      </c>
      <c r="G107" s="94">
        <v>0</v>
      </c>
      <c r="H107" s="94">
        <v>500000</v>
      </c>
      <c r="I107" s="94">
        <v>250000</v>
      </c>
      <c r="J107" s="391">
        <v>39250000</v>
      </c>
      <c r="K107" s="94">
        <v>0</v>
      </c>
      <c r="L107" s="218">
        <v>250000</v>
      </c>
      <c r="M107" s="94">
        <v>250000</v>
      </c>
      <c r="N107" s="94"/>
      <c r="O107" s="94"/>
      <c r="P107" s="391"/>
    </row>
    <row r="108" spans="1:16" s="5" customFormat="1" ht="35.1" customHeight="1">
      <c r="A108" s="94">
        <f t="shared" si="1"/>
        <v>104</v>
      </c>
      <c r="B108" s="17">
        <v>20159</v>
      </c>
      <c r="C108" s="106" t="s">
        <v>611</v>
      </c>
      <c r="D108" s="94">
        <v>36000000</v>
      </c>
      <c r="E108" s="94">
        <v>36000000</v>
      </c>
      <c r="F108" s="94">
        <v>0</v>
      </c>
      <c r="G108" s="94">
        <v>0</v>
      </c>
      <c r="H108" s="94">
        <v>500000</v>
      </c>
      <c r="I108" s="94">
        <v>1000000</v>
      </c>
      <c r="J108" s="391">
        <v>34500000</v>
      </c>
      <c r="K108" s="94">
        <v>0</v>
      </c>
      <c r="L108" s="218">
        <v>1000000</v>
      </c>
      <c r="M108" s="94">
        <v>1000000</v>
      </c>
      <c r="N108" s="94"/>
      <c r="O108" s="94"/>
      <c r="P108" s="391"/>
    </row>
    <row r="109" spans="1:16" s="5" customFormat="1" ht="35.1" customHeight="1">
      <c r="A109" s="94">
        <f t="shared" si="1"/>
        <v>105</v>
      </c>
      <c r="B109" s="17">
        <v>20160</v>
      </c>
      <c r="C109" s="106" t="s">
        <v>612</v>
      </c>
      <c r="D109" s="94">
        <v>16000000</v>
      </c>
      <c r="E109" s="94">
        <v>16000000</v>
      </c>
      <c r="F109" s="94">
        <v>0</v>
      </c>
      <c r="G109" s="94">
        <v>0</v>
      </c>
      <c r="H109" s="94">
        <v>200000</v>
      </c>
      <c r="I109" s="94">
        <v>400000</v>
      </c>
      <c r="J109" s="391">
        <v>15400000</v>
      </c>
      <c r="K109" s="94">
        <v>0</v>
      </c>
      <c r="L109" s="218">
        <v>400000</v>
      </c>
      <c r="M109" s="94">
        <v>0</v>
      </c>
      <c r="O109" s="94"/>
      <c r="P109" s="94">
        <v>400000</v>
      </c>
    </row>
    <row r="110" spans="1:16" s="5" customFormat="1" ht="35.1" customHeight="1">
      <c r="A110" s="94">
        <f t="shared" si="1"/>
        <v>106</v>
      </c>
      <c r="B110" s="17">
        <v>20162</v>
      </c>
      <c r="C110" s="106" t="s">
        <v>648</v>
      </c>
      <c r="D110" s="94">
        <v>20100000</v>
      </c>
      <c r="E110" s="94">
        <v>10900000</v>
      </c>
      <c r="F110" s="94">
        <v>9200000</v>
      </c>
      <c r="G110" s="94">
        <v>3749751</v>
      </c>
      <c r="H110" s="94">
        <v>7150249</v>
      </c>
      <c r="I110" s="94">
        <v>1000000</v>
      </c>
      <c r="J110" s="434">
        <v>8200000</v>
      </c>
      <c r="K110" s="94">
        <v>0</v>
      </c>
      <c r="L110" s="94">
        <v>1000000</v>
      </c>
      <c r="M110" s="94">
        <v>1000000</v>
      </c>
      <c r="N110" s="94"/>
      <c r="O110" s="94"/>
      <c r="P110" s="434"/>
    </row>
    <row r="111" spans="1:16" s="5" customFormat="1" ht="35.1" customHeight="1">
      <c r="A111" s="94">
        <f t="shared" si="1"/>
        <v>107</v>
      </c>
      <c r="B111" s="17">
        <v>20179</v>
      </c>
      <c r="C111" s="106" t="s">
        <v>770</v>
      </c>
      <c r="D111" s="94">
        <v>500000</v>
      </c>
      <c r="E111" s="94">
        <v>500000</v>
      </c>
      <c r="F111" s="94">
        <v>0</v>
      </c>
      <c r="G111" s="94">
        <v>0</v>
      </c>
      <c r="H111" s="94">
        <v>500000</v>
      </c>
      <c r="I111" s="94">
        <v>0</v>
      </c>
      <c r="J111" s="391">
        <v>0</v>
      </c>
      <c r="K111" s="94">
        <v>0</v>
      </c>
      <c r="L111" s="94">
        <v>0</v>
      </c>
      <c r="M111" s="94">
        <v>0</v>
      </c>
      <c r="N111" s="94"/>
      <c r="O111" s="94"/>
      <c r="P111" s="391"/>
    </row>
    <row r="112" spans="1:16" s="5" customFormat="1" ht="35.1" customHeight="1">
      <c r="A112" s="94">
        <f t="shared" si="1"/>
        <v>108</v>
      </c>
      <c r="B112" s="17">
        <v>20182</v>
      </c>
      <c r="C112" s="106" t="s">
        <v>773</v>
      </c>
      <c r="D112" s="94">
        <v>78800000</v>
      </c>
      <c r="E112" s="94">
        <v>78800000</v>
      </c>
      <c r="F112" s="94">
        <v>0</v>
      </c>
      <c r="G112" s="94">
        <v>0</v>
      </c>
      <c r="H112" s="94">
        <v>6942780</v>
      </c>
      <c r="I112" s="94">
        <v>0</v>
      </c>
      <c r="J112" s="434">
        <v>71857220</v>
      </c>
      <c r="K112" s="94">
        <v>0</v>
      </c>
      <c r="L112" s="94">
        <v>0</v>
      </c>
      <c r="M112" s="94">
        <v>0</v>
      </c>
      <c r="N112" s="94"/>
      <c r="O112" s="94"/>
      <c r="P112" s="434"/>
    </row>
    <row r="113" spans="1:16" s="5" customFormat="1" ht="45">
      <c r="A113" s="94">
        <f t="shared" si="1"/>
        <v>109</v>
      </c>
      <c r="B113" s="17">
        <v>20183</v>
      </c>
      <c r="C113" s="106" t="s">
        <v>774</v>
      </c>
      <c r="D113" s="94">
        <v>170500000</v>
      </c>
      <c r="E113" s="94">
        <v>600000</v>
      </c>
      <c r="F113" s="94">
        <v>169900000</v>
      </c>
      <c r="G113" s="94">
        <v>0</v>
      </c>
      <c r="H113" s="94">
        <v>600000</v>
      </c>
      <c r="I113" s="94">
        <v>8000000</v>
      </c>
      <c r="J113" s="434">
        <v>161900000</v>
      </c>
      <c r="K113" s="94">
        <v>0</v>
      </c>
      <c r="L113" s="94">
        <v>8000000</v>
      </c>
      <c r="M113" s="94">
        <v>0</v>
      </c>
      <c r="N113" s="94">
        <v>8000000</v>
      </c>
      <c r="O113" s="94"/>
      <c r="P113" s="434"/>
    </row>
    <row r="114" spans="1:16" s="5" customFormat="1" ht="35.1" customHeight="1">
      <c r="A114" s="94">
        <f t="shared" si="1"/>
        <v>110</v>
      </c>
      <c r="B114" s="17">
        <v>20184</v>
      </c>
      <c r="C114" s="106" t="s">
        <v>775</v>
      </c>
      <c r="D114" s="94">
        <v>9800000</v>
      </c>
      <c r="E114" s="94">
        <v>800000</v>
      </c>
      <c r="F114" s="94">
        <v>9000000</v>
      </c>
      <c r="G114" s="94">
        <v>0</v>
      </c>
      <c r="H114" s="94">
        <v>800000</v>
      </c>
      <c r="I114" s="94">
        <v>4000000</v>
      </c>
      <c r="J114" s="434">
        <v>5000000</v>
      </c>
      <c r="K114" s="94">
        <v>0</v>
      </c>
      <c r="L114" s="94">
        <v>4000000</v>
      </c>
      <c r="M114" s="94">
        <v>4000000</v>
      </c>
      <c r="N114" s="94"/>
      <c r="O114" s="94"/>
      <c r="P114" s="434"/>
    </row>
    <row r="115" spans="1:16" s="5" customFormat="1" ht="35.1" customHeight="1">
      <c r="A115" s="94">
        <f t="shared" si="1"/>
        <v>111</v>
      </c>
      <c r="B115" s="17">
        <v>20186</v>
      </c>
      <c r="C115" s="106" t="s">
        <v>792</v>
      </c>
      <c r="D115" s="94">
        <v>2000000</v>
      </c>
      <c r="E115" s="94">
        <v>1000000</v>
      </c>
      <c r="F115" s="94">
        <v>1000000</v>
      </c>
      <c r="G115" s="94">
        <v>0</v>
      </c>
      <c r="H115" s="94">
        <v>400000</v>
      </c>
      <c r="I115" s="94">
        <v>1000000</v>
      </c>
      <c r="J115" s="434">
        <v>600000</v>
      </c>
      <c r="K115" s="94">
        <v>0</v>
      </c>
      <c r="L115" s="94">
        <v>1000000</v>
      </c>
      <c r="M115" s="94">
        <v>1000000</v>
      </c>
      <c r="N115" s="94"/>
      <c r="O115" s="94"/>
      <c r="P115" s="434"/>
    </row>
    <row r="116" spans="1:16" s="5" customFormat="1" ht="35.1" customHeight="1">
      <c r="A116" s="94">
        <f t="shared" si="1"/>
        <v>112</v>
      </c>
      <c r="B116" s="17">
        <v>20192</v>
      </c>
      <c r="C116" s="106" t="s">
        <v>793</v>
      </c>
      <c r="D116" s="94">
        <v>500000</v>
      </c>
      <c r="E116" s="94"/>
      <c r="F116" s="94">
        <v>500000</v>
      </c>
      <c r="G116" s="94">
        <v>0</v>
      </c>
      <c r="H116" s="94">
        <v>0</v>
      </c>
      <c r="I116" s="94">
        <v>500000</v>
      </c>
      <c r="J116" s="391">
        <v>0</v>
      </c>
      <c r="K116" s="94">
        <v>0</v>
      </c>
      <c r="L116" s="94">
        <v>500000</v>
      </c>
      <c r="M116" s="94">
        <v>500000</v>
      </c>
      <c r="N116" s="94"/>
      <c r="O116" s="94"/>
      <c r="P116" s="391"/>
    </row>
    <row r="117" spans="1:16" s="5" customFormat="1" ht="35.1" customHeight="1">
      <c r="A117" s="94">
        <f t="shared" si="1"/>
        <v>113</v>
      </c>
      <c r="B117" s="17">
        <v>20193</v>
      </c>
      <c r="C117" s="106" t="s">
        <v>794</v>
      </c>
      <c r="D117" s="94">
        <v>30000000</v>
      </c>
      <c r="E117" s="94"/>
      <c r="F117" s="94">
        <v>30000000</v>
      </c>
      <c r="G117" s="94">
        <v>0</v>
      </c>
      <c r="H117" s="94"/>
      <c r="I117" s="94">
        <v>3000000</v>
      </c>
      <c r="J117" s="391">
        <v>27000000</v>
      </c>
      <c r="K117" s="94">
        <v>0</v>
      </c>
      <c r="L117" s="94">
        <v>3000000</v>
      </c>
      <c r="M117" s="94">
        <v>0</v>
      </c>
      <c r="N117" s="94">
        <v>3000000</v>
      </c>
      <c r="O117" s="94"/>
      <c r="P117" s="391"/>
    </row>
    <row r="118" spans="1:16" s="5" customFormat="1" ht="35.1" customHeight="1">
      <c r="A118" s="94">
        <f t="shared" si="1"/>
        <v>114</v>
      </c>
      <c r="B118" s="17">
        <v>20194</v>
      </c>
      <c r="C118" s="106" t="s">
        <v>795</v>
      </c>
      <c r="D118" s="94">
        <v>30000000</v>
      </c>
      <c r="E118" s="94"/>
      <c r="F118" s="94">
        <v>30000000</v>
      </c>
      <c r="G118" s="94"/>
      <c r="H118" s="94"/>
      <c r="I118" s="94">
        <v>3000000</v>
      </c>
      <c r="J118" s="391">
        <v>27000000</v>
      </c>
      <c r="K118" s="94"/>
      <c r="L118" s="94">
        <v>3000000</v>
      </c>
      <c r="M118" s="94">
        <v>0</v>
      </c>
      <c r="N118" s="94">
        <v>3000000</v>
      </c>
      <c r="O118" s="94"/>
      <c r="P118" s="391"/>
    </row>
    <row r="119" spans="1:16" s="5" customFormat="1" ht="35.1" customHeight="1">
      <c r="A119" s="94">
        <f t="shared" si="1"/>
        <v>115</v>
      </c>
      <c r="B119" s="17">
        <v>20195</v>
      </c>
      <c r="C119" s="106" t="s">
        <v>796</v>
      </c>
      <c r="D119" s="94">
        <v>5600000</v>
      </c>
      <c r="E119" s="94"/>
      <c r="F119" s="94">
        <v>5600000</v>
      </c>
      <c r="G119" s="94"/>
      <c r="H119" s="94"/>
      <c r="I119" s="94">
        <v>500000</v>
      </c>
      <c r="J119" s="391">
        <v>5100000</v>
      </c>
      <c r="K119" s="94"/>
      <c r="L119" s="94">
        <v>500000</v>
      </c>
      <c r="M119" s="94">
        <v>500000</v>
      </c>
      <c r="N119" s="94"/>
      <c r="O119" s="94"/>
      <c r="P119" s="391"/>
    </row>
    <row r="120" spans="1:16" ht="35.1" customHeight="1">
      <c r="A120" s="94">
        <f t="shared" si="1"/>
        <v>116</v>
      </c>
      <c r="B120" s="17">
        <v>20196</v>
      </c>
      <c r="C120" s="180" t="s">
        <v>826</v>
      </c>
      <c r="D120" s="94">
        <v>4539696</v>
      </c>
      <c r="E120" s="94"/>
      <c r="F120" s="94">
        <v>4539696</v>
      </c>
      <c r="G120" s="94">
        <v>0</v>
      </c>
      <c r="H120" s="94">
        <v>0</v>
      </c>
      <c r="I120" s="94">
        <v>4539696</v>
      </c>
      <c r="J120" s="391">
        <v>0</v>
      </c>
      <c r="K120" s="94">
        <v>0</v>
      </c>
      <c r="L120" s="94">
        <v>4539696</v>
      </c>
      <c r="M120" s="94">
        <v>0</v>
      </c>
      <c r="N120" s="94"/>
      <c r="O120" s="94"/>
      <c r="P120" s="391">
        <v>4539696</v>
      </c>
    </row>
    <row r="121" spans="1:16" s="228" customFormat="1" ht="35.1" customHeight="1">
      <c r="A121" s="200">
        <f>COUNT(A5:A120)</f>
        <v>116</v>
      </c>
      <c r="B121" s="197"/>
      <c r="C121" s="200"/>
      <c r="D121" s="200">
        <f t="shared" ref="D121:P121" si="2">SUM(D5:D120)</f>
        <v>4847923414</v>
      </c>
      <c r="E121" s="200">
        <f t="shared" si="2"/>
        <v>4138633718</v>
      </c>
      <c r="F121" s="200">
        <f t="shared" si="2"/>
        <v>709289696</v>
      </c>
      <c r="G121" s="200">
        <f t="shared" si="2"/>
        <v>2119076790</v>
      </c>
      <c r="H121" s="200">
        <f t="shared" si="2"/>
        <v>264006328</v>
      </c>
      <c r="I121" s="200">
        <f t="shared" si="2"/>
        <v>417853301</v>
      </c>
      <c r="J121" s="409">
        <f t="shared" si="2"/>
        <v>2046986995</v>
      </c>
      <c r="K121" s="200">
        <f t="shared" si="2"/>
        <v>9951504</v>
      </c>
      <c r="L121" s="200">
        <f t="shared" si="2"/>
        <v>407901797</v>
      </c>
      <c r="M121" s="200">
        <f t="shared" si="2"/>
        <v>192160573.69999999</v>
      </c>
      <c r="N121" s="200">
        <f t="shared" si="2"/>
        <v>55700000</v>
      </c>
      <c r="O121" s="200">
        <f t="shared" si="2"/>
        <v>90000000</v>
      </c>
      <c r="P121" s="392">
        <f t="shared" si="2"/>
        <v>70041223.299999997</v>
      </c>
    </row>
  </sheetData>
  <sheetProtection formatCells="0" formatColumns="0" formatRows="0" insertColumns="0" insertRows="0" insertHyperlinks="0" deleteColumns="0" deleteRows="0" sort="0" autoFilter="0" pivotTables="0"/>
  <conditionalFormatting sqref="J16">
    <cfRule type="cellIs" dxfId="45" priority="5" operator="lessThan">
      <formula>0</formula>
    </cfRule>
  </conditionalFormatting>
  <conditionalFormatting sqref="L81">
    <cfRule type="cellIs" dxfId="44" priority="3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1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EBD0-EAF7-41B8-9C4D-A92C30B593FB}">
  <sheetPr>
    <pageSetUpPr fitToPage="1"/>
  </sheetPr>
  <dimension ref="A1:Y125"/>
  <sheetViews>
    <sheetView showZeros="0" rightToLeft="1" zoomScaleNormal="100" workbookViewId="0">
      <pane xSplit="4" ySplit="4" topLeftCell="E101" activePane="bottomRight" state="frozen"/>
      <selection activeCell="U24" sqref="U24"/>
      <selection pane="topRight" activeCell="U24" sqref="U24"/>
      <selection pane="bottomLeft" activeCell="U24" sqref="U24"/>
      <selection pane="bottomRight" activeCell="D124" sqref="D124"/>
    </sheetView>
  </sheetViews>
  <sheetFormatPr defaultColWidth="9.140625" defaultRowHeight="15"/>
  <cols>
    <col min="1" max="1" width="5" style="102" customWidth="1"/>
    <col min="2" max="2" width="6.7109375" style="173" customWidth="1"/>
    <col min="3" max="3" width="20.140625" style="109" customWidth="1"/>
    <col min="4" max="4" width="12.7109375" style="103" bestFit="1" customWidth="1"/>
    <col min="5" max="5" width="12.7109375" style="103" customWidth="1"/>
    <col min="6" max="6" width="11.140625" style="103" bestFit="1" customWidth="1"/>
    <col min="7" max="7" width="12.140625" style="103" customWidth="1"/>
    <col min="8" max="8" width="11.7109375" style="370" customWidth="1"/>
    <col min="9" max="9" width="10.42578125" style="103" customWidth="1"/>
    <col min="10" max="10" width="11.140625" style="317" bestFit="1" customWidth="1"/>
    <col min="11" max="11" width="11.42578125" style="102" customWidth="1"/>
    <col min="12" max="13" width="10.140625" style="102" customWidth="1"/>
    <col min="14" max="14" width="11.140625" style="370" customWidth="1"/>
    <col min="15" max="15" width="28" style="186" customWidth="1"/>
    <col min="16" max="16" width="12.42578125" style="102" customWidth="1"/>
    <col min="17" max="17" width="16.5703125" style="102" customWidth="1"/>
    <col min="18" max="18" width="12.42578125" style="102" customWidth="1"/>
    <col min="19" max="19" width="16.5703125" style="102" customWidth="1"/>
    <col min="20" max="20" width="12.42578125" style="102" customWidth="1"/>
    <col min="21" max="16384" width="9.140625" style="102"/>
  </cols>
  <sheetData>
    <row r="1" spans="1:25" s="110" customFormat="1" ht="18.75">
      <c r="A1" s="121"/>
      <c r="B1" s="121"/>
      <c r="C1" s="188"/>
      <c r="D1" s="121"/>
      <c r="E1" s="121"/>
      <c r="F1" s="121"/>
      <c r="G1" s="121"/>
      <c r="H1" s="441"/>
      <c r="I1" s="121"/>
      <c r="J1" s="319"/>
      <c r="K1" s="442"/>
      <c r="L1" s="442"/>
      <c r="M1" s="442"/>
      <c r="N1" s="370"/>
      <c r="O1" s="172"/>
      <c r="P1" s="102"/>
      <c r="Q1" s="102"/>
      <c r="R1" s="102"/>
      <c r="S1" s="102"/>
      <c r="T1" s="102"/>
    </row>
    <row r="2" spans="1:25" ht="18.75">
      <c r="A2" s="121" t="s">
        <v>123</v>
      </c>
      <c r="B2" s="121"/>
      <c r="C2" s="188"/>
      <c r="D2" s="121"/>
      <c r="E2" s="121"/>
      <c r="F2" s="121"/>
      <c r="G2" s="121"/>
      <c r="H2" s="441"/>
      <c r="J2" s="121"/>
      <c r="K2" s="121"/>
      <c r="M2" s="121"/>
      <c r="N2" s="441"/>
      <c r="O2" s="275"/>
    </row>
    <row r="3" spans="1:25" ht="18.75">
      <c r="J3" s="318"/>
      <c r="K3" s="121"/>
      <c r="L3" s="121"/>
      <c r="M3" s="121"/>
      <c r="N3" s="441"/>
      <c r="O3" s="262"/>
    </row>
    <row r="4" spans="1:25" s="174" customFormat="1" ht="81.75" customHeight="1">
      <c r="A4" s="243" t="s">
        <v>358</v>
      </c>
      <c r="B4" s="104" t="s">
        <v>1</v>
      </c>
      <c r="C4" s="104"/>
      <c r="D4" s="12" t="s">
        <v>3</v>
      </c>
      <c r="E4" s="12" t="s">
        <v>6</v>
      </c>
      <c r="F4" s="12" t="s">
        <v>761</v>
      </c>
      <c r="G4" s="12" t="s">
        <v>762</v>
      </c>
      <c r="H4" s="435" t="s">
        <v>763</v>
      </c>
      <c r="I4" s="2" t="s">
        <v>764</v>
      </c>
      <c r="J4" s="2" t="s">
        <v>765</v>
      </c>
      <c r="K4" s="12" t="s">
        <v>7</v>
      </c>
      <c r="L4" s="104" t="s">
        <v>155</v>
      </c>
      <c r="M4" s="104" t="s">
        <v>313</v>
      </c>
      <c r="N4" s="435" t="s">
        <v>53</v>
      </c>
      <c r="O4" s="440" t="s">
        <v>176</v>
      </c>
      <c r="P4" s="102"/>
      <c r="Q4" s="102"/>
      <c r="R4" s="102"/>
      <c r="S4" s="102"/>
      <c r="T4" s="102"/>
    </row>
    <row r="5" spans="1:25" s="174" customFormat="1" ht="35.1" customHeight="1">
      <c r="A5" s="94">
        <v>1</v>
      </c>
      <c r="B5" s="106">
        <v>382</v>
      </c>
      <c r="C5" s="106" t="s">
        <v>246</v>
      </c>
      <c r="D5" s="94">
        <v>111381330</v>
      </c>
      <c r="E5" s="94">
        <v>70822460</v>
      </c>
      <c r="F5" s="94">
        <v>7658870</v>
      </c>
      <c r="G5" s="94">
        <v>8100000</v>
      </c>
      <c r="H5" s="219">
        <v>24800000</v>
      </c>
      <c r="I5" s="94">
        <v>0</v>
      </c>
      <c r="J5" s="218">
        <v>8100000</v>
      </c>
      <c r="K5" s="94">
        <v>0</v>
      </c>
      <c r="L5" s="94"/>
      <c r="M5" s="94"/>
      <c r="N5" s="219">
        <v>8100000</v>
      </c>
      <c r="O5" s="175" t="s">
        <v>976</v>
      </c>
      <c r="P5" s="102"/>
      <c r="Q5" s="102"/>
      <c r="R5" s="102"/>
      <c r="S5" s="102"/>
      <c r="T5" s="102"/>
    </row>
    <row r="6" spans="1:25" s="105" customFormat="1" ht="35.1" customHeight="1">
      <c r="A6" s="94">
        <f t="shared" ref="A6:A37" si="0">1+A5</f>
        <v>2</v>
      </c>
      <c r="B6" s="106">
        <v>576</v>
      </c>
      <c r="C6" s="106" t="s">
        <v>49</v>
      </c>
      <c r="D6" s="94">
        <v>78113000</v>
      </c>
      <c r="E6" s="94">
        <v>57882148</v>
      </c>
      <c r="F6" s="94">
        <v>230852</v>
      </c>
      <c r="G6" s="94">
        <v>7000000</v>
      </c>
      <c r="H6" s="219">
        <v>13000000</v>
      </c>
      <c r="I6" s="94">
        <v>0</v>
      </c>
      <c r="J6" s="218">
        <v>7000000</v>
      </c>
      <c r="K6" s="94">
        <v>7000000</v>
      </c>
      <c r="L6" s="94"/>
      <c r="M6" s="94"/>
      <c r="N6" s="219"/>
      <c r="O6" s="106" t="s">
        <v>729</v>
      </c>
      <c r="P6" s="102"/>
      <c r="Q6" s="102"/>
      <c r="R6" s="102"/>
      <c r="S6" s="102"/>
      <c r="T6" s="102"/>
      <c r="U6" s="5"/>
      <c r="V6" s="5"/>
      <c r="W6" s="5"/>
      <c r="X6" s="5"/>
      <c r="Y6" s="5"/>
    </row>
    <row r="7" spans="1:25" s="107" customFormat="1" ht="35.1" customHeight="1">
      <c r="A7" s="94">
        <f t="shared" si="0"/>
        <v>3</v>
      </c>
      <c r="B7" s="106">
        <v>1067</v>
      </c>
      <c r="C7" s="106" t="s">
        <v>50</v>
      </c>
      <c r="D7" s="94">
        <v>6175000</v>
      </c>
      <c r="E7" s="94">
        <v>5377422</v>
      </c>
      <c r="F7" s="94">
        <v>297578</v>
      </c>
      <c r="G7" s="94">
        <v>500000</v>
      </c>
      <c r="H7" s="219">
        <v>0</v>
      </c>
      <c r="I7" s="94">
        <v>0</v>
      </c>
      <c r="J7" s="218">
        <v>500000</v>
      </c>
      <c r="K7" s="94">
        <v>500000</v>
      </c>
      <c r="L7" s="94"/>
      <c r="M7" s="94"/>
      <c r="N7" s="219"/>
      <c r="O7" s="178" t="s">
        <v>185</v>
      </c>
      <c r="P7" s="102"/>
      <c r="Q7" s="102"/>
      <c r="R7" s="102"/>
      <c r="S7" s="102"/>
      <c r="T7" s="102"/>
      <c r="U7" s="5"/>
      <c r="V7" s="5"/>
      <c r="W7" s="5"/>
      <c r="X7" s="5"/>
      <c r="Y7" s="5"/>
    </row>
    <row r="8" spans="1:25" s="105" customFormat="1" ht="35.1" customHeight="1">
      <c r="A8" s="94">
        <f t="shared" si="0"/>
        <v>4</v>
      </c>
      <c r="B8" s="106">
        <v>1207</v>
      </c>
      <c r="C8" s="106" t="s">
        <v>51</v>
      </c>
      <c r="D8" s="94">
        <v>45650000</v>
      </c>
      <c r="E8" s="94">
        <v>43361890</v>
      </c>
      <c r="F8" s="94">
        <v>8110</v>
      </c>
      <c r="G8" s="94">
        <v>500000</v>
      </c>
      <c r="H8" s="219">
        <v>1780000</v>
      </c>
      <c r="I8" s="94">
        <v>0</v>
      </c>
      <c r="J8" s="218">
        <v>500000</v>
      </c>
      <c r="K8" s="94">
        <v>500000</v>
      </c>
      <c r="L8" s="94"/>
      <c r="M8" s="94"/>
      <c r="N8" s="219"/>
      <c r="O8" s="178" t="s">
        <v>411</v>
      </c>
      <c r="P8" s="102"/>
      <c r="Q8" s="102"/>
      <c r="R8" s="102"/>
      <c r="S8" s="102"/>
      <c r="T8" s="102"/>
      <c r="U8" s="5"/>
      <c r="V8" s="5"/>
      <c r="W8" s="5"/>
      <c r="X8" s="5"/>
      <c r="Y8" s="5"/>
    </row>
    <row r="9" spans="1:25" s="107" customFormat="1" ht="35.1" customHeight="1">
      <c r="A9" s="94">
        <f t="shared" si="0"/>
        <v>5</v>
      </c>
      <c r="B9" s="106">
        <v>1238</v>
      </c>
      <c r="C9" s="106" t="s">
        <v>866</v>
      </c>
      <c r="D9" s="94">
        <v>40500000</v>
      </c>
      <c r="E9" s="94">
        <v>37408104</v>
      </c>
      <c r="F9" s="94">
        <v>891896</v>
      </c>
      <c r="G9" s="94">
        <v>500000</v>
      </c>
      <c r="H9" s="219">
        <v>1700000</v>
      </c>
      <c r="I9" s="94">
        <v>0</v>
      </c>
      <c r="J9" s="218">
        <v>500000</v>
      </c>
      <c r="K9" s="94">
        <v>500000</v>
      </c>
      <c r="L9" s="94"/>
      <c r="M9" s="94"/>
      <c r="N9" s="219"/>
      <c r="O9" s="187" t="s">
        <v>893</v>
      </c>
      <c r="P9" s="102"/>
      <c r="Q9" s="102"/>
      <c r="R9" s="102"/>
      <c r="S9" s="102"/>
      <c r="T9" s="102"/>
    </row>
    <row r="10" spans="1:25" s="107" customFormat="1" ht="47.25" customHeight="1">
      <c r="A10" s="94">
        <f t="shared" si="0"/>
        <v>6</v>
      </c>
      <c r="B10" s="106">
        <v>1298</v>
      </c>
      <c r="C10" s="106" t="s">
        <v>22</v>
      </c>
      <c r="D10" s="94">
        <v>8070000</v>
      </c>
      <c r="E10" s="94">
        <v>7059962</v>
      </c>
      <c r="F10" s="94">
        <v>210038</v>
      </c>
      <c r="G10" s="94">
        <v>500000</v>
      </c>
      <c r="H10" s="219">
        <v>300000</v>
      </c>
      <c r="I10" s="94">
        <v>0</v>
      </c>
      <c r="J10" s="218">
        <v>500000</v>
      </c>
      <c r="K10" s="94">
        <v>500000</v>
      </c>
      <c r="L10" s="94"/>
      <c r="M10" s="94"/>
      <c r="N10" s="219"/>
      <c r="O10" s="178" t="s">
        <v>669</v>
      </c>
      <c r="P10" s="102"/>
      <c r="Q10" s="102"/>
      <c r="R10" s="102"/>
      <c r="S10" s="102"/>
      <c r="T10" s="102"/>
      <c r="U10" s="5"/>
      <c r="V10" s="5"/>
      <c r="W10" s="5"/>
      <c r="X10" s="5"/>
      <c r="Y10" s="5"/>
    </row>
    <row r="11" spans="1:25" s="107" customFormat="1" ht="64.5" customHeight="1">
      <c r="A11" s="94">
        <f t="shared" si="0"/>
        <v>7</v>
      </c>
      <c r="B11" s="3">
        <v>1322</v>
      </c>
      <c r="C11" s="3" t="s">
        <v>23</v>
      </c>
      <c r="D11" s="94">
        <v>18500000</v>
      </c>
      <c r="E11" s="94">
        <v>9799391</v>
      </c>
      <c r="F11" s="94">
        <v>1050609</v>
      </c>
      <c r="G11" s="94">
        <v>0</v>
      </c>
      <c r="H11" s="219">
        <v>7650000</v>
      </c>
      <c r="I11" s="94">
        <v>0</v>
      </c>
      <c r="J11" s="218">
        <v>0</v>
      </c>
      <c r="K11" s="94">
        <v>0</v>
      </c>
      <c r="L11" s="94"/>
      <c r="M11" s="94"/>
      <c r="N11" s="219"/>
      <c r="O11" s="3" t="s">
        <v>316</v>
      </c>
      <c r="P11" s="102"/>
      <c r="Q11" s="102"/>
      <c r="R11" s="102"/>
      <c r="S11" s="102"/>
      <c r="T11" s="102"/>
      <c r="U11" s="105"/>
      <c r="V11" s="105"/>
      <c r="W11" s="105"/>
      <c r="X11" s="105"/>
      <c r="Y11" s="105"/>
    </row>
    <row r="12" spans="1:25" s="5" customFormat="1" ht="35.1" customHeight="1">
      <c r="A12" s="94">
        <f t="shared" si="0"/>
        <v>8</v>
      </c>
      <c r="B12" s="106">
        <v>1375</v>
      </c>
      <c r="C12" s="106" t="s">
        <v>220</v>
      </c>
      <c r="D12" s="94">
        <v>42150000</v>
      </c>
      <c r="E12" s="94">
        <v>30147051</v>
      </c>
      <c r="F12" s="94">
        <v>2949</v>
      </c>
      <c r="G12" s="94">
        <v>0</v>
      </c>
      <c r="H12" s="219">
        <v>12000000</v>
      </c>
      <c r="I12" s="94">
        <v>0</v>
      </c>
      <c r="J12" s="218">
        <v>0</v>
      </c>
      <c r="K12" s="94">
        <v>0</v>
      </c>
      <c r="L12" s="94"/>
      <c r="M12" s="94"/>
      <c r="N12" s="219"/>
      <c r="O12" s="106" t="s">
        <v>436</v>
      </c>
      <c r="P12" s="102"/>
      <c r="Q12" s="102"/>
      <c r="R12" s="102"/>
      <c r="S12" s="102"/>
      <c r="T12" s="102"/>
    </row>
    <row r="13" spans="1:25" s="105" customFormat="1" ht="95.25" customHeight="1">
      <c r="A13" s="94">
        <f t="shared" si="0"/>
        <v>9</v>
      </c>
      <c r="B13" s="106">
        <v>1547</v>
      </c>
      <c r="C13" s="106" t="s">
        <v>254</v>
      </c>
      <c r="D13" s="94">
        <v>144000000</v>
      </c>
      <c r="E13" s="94">
        <v>118995666</v>
      </c>
      <c r="F13" s="94">
        <v>242446</v>
      </c>
      <c r="G13" s="94">
        <v>0</v>
      </c>
      <c r="H13" s="219">
        <v>24761888</v>
      </c>
      <c r="I13" s="94">
        <v>0</v>
      </c>
      <c r="J13" s="218">
        <v>0</v>
      </c>
      <c r="K13" s="94">
        <v>0</v>
      </c>
      <c r="L13" s="94"/>
      <c r="M13" s="94"/>
      <c r="N13" s="219"/>
      <c r="O13" s="106" t="s">
        <v>785</v>
      </c>
      <c r="P13" s="102"/>
      <c r="Q13" s="102"/>
      <c r="R13" s="102"/>
      <c r="S13" s="102"/>
      <c r="T13" s="102"/>
    </row>
    <row r="14" spans="1:25" s="105" customFormat="1" ht="49.5" customHeight="1">
      <c r="A14" s="94">
        <f t="shared" si="0"/>
        <v>10</v>
      </c>
      <c r="B14" s="106">
        <v>1588</v>
      </c>
      <c r="C14" s="106" t="s">
        <v>16</v>
      </c>
      <c r="D14" s="94">
        <v>90000000</v>
      </c>
      <c r="E14" s="94">
        <v>54117240</v>
      </c>
      <c r="F14" s="94">
        <v>4082760</v>
      </c>
      <c r="G14" s="94">
        <v>14000000</v>
      </c>
      <c r="H14" s="219">
        <v>17800000</v>
      </c>
      <c r="I14" s="94">
        <v>0</v>
      </c>
      <c r="J14" s="218">
        <v>14000000</v>
      </c>
      <c r="K14" s="94">
        <v>6050000</v>
      </c>
      <c r="L14" s="94"/>
      <c r="M14" s="94"/>
      <c r="N14" s="219">
        <v>7950000</v>
      </c>
      <c r="O14" s="106" t="s">
        <v>977</v>
      </c>
      <c r="P14" s="102"/>
      <c r="Q14" s="102"/>
      <c r="R14" s="102"/>
      <c r="S14" s="102"/>
      <c r="T14" s="102"/>
    </row>
    <row r="15" spans="1:25" s="105" customFormat="1" ht="35.1" customHeight="1">
      <c r="A15" s="94">
        <f t="shared" si="0"/>
        <v>11</v>
      </c>
      <c r="B15" s="106">
        <v>1615</v>
      </c>
      <c r="C15" s="106" t="s">
        <v>66</v>
      </c>
      <c r="D15" s="94">
        <v>27700000</v>
      </c>
      <c r="E15" s="94">
        <v>22550373</v>
      </c>
      <c r="F15" s="94">
        <v>1999627</v>
      </c>
      <c r="G15" s="94">
        <v>0</v>
      </c>
      <c r="H15" s="219">
        <v>3150000</v>
      </c>
      <c r="I15" s="94">
        <v>0</v>
      </c>
      <c r="J15" s="218">
        <v>0</v>
      </c>
      <c r="K15" s="94">
        <v>0</v>
      </c>
      <c r="L15" s="94"/>
      <c r="M15" s="94"/>
      <c r="N15" s="219"/>
      <c r="O15" s="106" t="s">
        <v>786</v>
      </c>
      <c r="P15" s="102"/>
      <c r="Q15" s="102"/>
      <c r="R15" s="102"/>
      <c r="S15" s="102"/>
      <c r="T15" s="102"/>
    </row>
    <row r="16" spans="1:25" s="5" customFormat="1" ht="101.25" customHeight="1">
      <c r="A16" s="94">
        <f t="shared" si="0"/>
        <v>12</v>
      </c>
      <c r="B16" s="3">
        <v>1620</v>
      </c>
      <c r="C16" s="17" t="s">
        <v>522</v>
      </c>
      <c r="D16" s="4">
        <v>4200000</v>
      </c>
      <c r="E16" s="4">
        <v>125080</v>
      </c>
      <c r="F16" s="94">
        <v>874920</v>
      </c>
      <c r="G16" s="94">
        <v>1200000</v>
      </c>
      <c r="H16" s="219">
        <v>2000000</v>
      </c>
      <c r="I16" s="4">
        <v>0</v>
      </c>
      <c r="J16" s="263">
        <v>1200000</v>
      </c>
      <c r="K16" s="94">
        <v>1200000</v>
      </c>
      <c r="L16" s="4"/>
      <c r="M16" s="4"/>
      <c r="N16" s="219"/>
      <c r="O16" s="3" t="s">
        <v>406</v>
      </c>
      <c r="P16" s="102"/>
      <c r="Q16" s="102"/>
      <c r="R16" s="102"/>
      <c r="S16" s="102"/>
      <c r="T16" s="102"/>
    </row>
    <row r="17" spans="1:25" s="105" customFormat="1" ht="35.1" customHeight="1">
      <c r="A17" s="94">
        <f t="shared" si="0"/>
        <v>13</v>
      </c>
      <c r="B17" s="106">
        <v>1657</v>
      </c>
      <c r="C17" s="106" t="s">
        <v>17</v>
      </c>
      <c r="D17" s="4">
        <v>65000000</v>
      </c>
      <c r="E17" s="94">
        <v>53213116</v>
      </c>
      <c r="F17" s="94">
        <v>86884</v>
      </c>
      <c r="G17" s="94">
        <v>10500000</v>
      </c>
      <c r="H17" s="219">
        <v>1200000</v>
      </c>
      <c r="I17" s="94">
        <v>0</v>
      </c>
      <c r="J17" s="218">
        <v>10500000</v>
      </c>
      <c r="K17" s="94">
        <v>2500000</v>
      </c>
      <c r="L17" s="94"/>
      <c r="M17" s="94"/>
      <c r="N17" s="219">
        <v>8000000</v>
      </c>
      <c r="O17" s="3" t="s">
        <v>733</v>
      </c>
      <c r="P17" s="102"/>
      <c r="Q17" s="102"/>
      <c r="R17" s="102"/>
      <c r="S17" s="102"/>
      <c r="T17" s="102"/>
      <c r="U17" s="107"/>
      <c r="V17" s="107"/>
      <c r="W17" s="107"/>
      <c r="X17" s="107"/>
      <c r="Y17" s="107"/>
    </row>
    <row r="18" spans="1:25" s="5" customFormat="1" ht="48.75" customHeight="1">
      <c r="A18" s="94">
        <f t="shared" si="0"/>
        <v>14</v>
      </c>
      <c r="B18" s="3">
        <v>1670</v>
      </c>
      <c r="C18" s="3" t="s">
        <v>856</v>
      </c>
      <c r="D18" s="94">
        <v>37700000</v>
      </c>
      <c r="E18" s="94">
        <v>7040785</v>
      </c>
      <c r="F18" s="94">
        <v>9215</v>
      </c>
      <c r="G18" s="94">
        <v>15000000</v>
      </c>
      <c r="H18" s="219">
        <v>15650000</v>
      </c>
      <c r="I18" s="94">
        <v>0</v>
      </c>
      <c r="J18" s="218">
        <v>15000000</v>
      </c>
      <c r="K18" s="94">
        <v>0</v>
      </c>
      <c r="M18" s="94"/>
      <c r="N18" s="94">
        <v>15000000</v>
      </c>
      <c r="O18" s="3" t="s">
        <v>589</v>
      </c>
      <c r="P18" s="102"/>
      <c r="Q18" s="102"/>
      <c r="R18" s="102"/>
      <c r="S18" s="102"/>
      <c r="T18" s="102"/>
      <c r="U18" s="105"/>
      <c r="V18" s="105"/>
      <c r="W18" s="105"/>
      <c r="X18" s="105"/>
      <c r="Y18" s="105"/>
    </row>
    <row r="19" spans="1:25" s="5" customFormat="1" ht="35.1" customHeight="1">
      <c r="A19" s="94">
        <f t="shared" si="0"/>
        <v>15</v>
      </c>
      <c r="B19" s="3">
        <v>1693</v>
      </c>
      <c r="C19" s="3" t="s">
        <v>68</v>
      </c>
      <c r="D19" s="94">
        <v>4500000</v>
      </c>
      <c r="E19" s="94">
        <v>1430733</v>
      </c>
      <c r="F19" s="94">
        <v>985970</v>
      </c>
      <c r="G19" s="94">
        <v>2083297</v>
      </c>
      <c r="H19" s="219">
        <v>0</v>
      </c>
      <c r="I19" s="94">
        <v>0</v>
      </c>
      <c r="J19" s="218">
        <v>2083297</v>
      </c>
      <c r="K19" s="94">
        <v>2083297</v>
      </c>
      <c r="L19" s="94"/>
      <c r="M19" s="94"/>
      <c r="N19" s="219"/>
      <c r="O19" s="3" t="s">
        <v>978</v>
      </c>
      <c r="P19" s="102"/>
      <c r="Q19" s="102"/>
      <c r="R19" s="102"/>
      <c r="S19" s="102"/>
      <c r="T19" s="102"/>
    </row>
    <row r="20" spans="1:25" ht="45">
      <c r="A20" s="94">
        <f t="shared" si="0"/>
        <v>16</v>
      </c>
      <c r="B20" s="177">
        <v>1827</v>
      </c>
      <c r="C20" s="106" t="s">
        <v>255</v>
      </c>
      <c r="D20" s="94">
        <v>100000000</v>
      </c>
      <c r="E20" s="94">
        <v>95027045</v>
      </c>
      <c r="F20" s="94">
        <v>4972955</v>
      </c>
      <c r="G20" s="94">
        <v>0</v>
      </c>
      <c r="H20" s="219">
        <v>0</v>
      </c>
      <c r="I20" s="94">
        <v>0</v>
      </c>
      <c r="J20" s="218">
        <v>0</v>
      </c>
      <c r="K20" s="94">
        <v>0</v>
      </c>
      <c r="L20" s="94"/>
      <c r="M20" s="94"/>
      <c r="N20" s="219"/>
      <c r="O20" s="106" t="s">
        <v>503</v>
      </c>
      <c r="U20" s="5"/>
      <c r="V20" s="5"/>
      <c r="W20" s="5"/>
      <c r="X20" s="5"/>
      <c r="Y20" s="5"/>
    </row>
    <row r="21" spans="1:25" s="105" customFormat="1" ht="90">
      <c r="A21" s="94">
        <f t="shared" si="0"/>
        <v>17</v>
      </c>
      <c r="B21" s="106">
        <v>1834</v>
      </c>
      <c r="C21" s="106" t="s">
        <v>65</v>
      </c>
      <c r="D21" s="94">
        <v>65050000</v>
      </c>
      <c r="E21" s="94">
        <v>65036299</v>
      </c>
      <c r="F21" s="94">
        <v>13701</v>
      </c>
      <c r="G21" s="94">
        <v>0</v>
      </c>
      <c r="H21" s="219">
        <v>0</v>
      </c>
      <c r="I21" s="94">
        <v>0</v>
      </c>
      <c r="J21" s="218">
        <v>0</v>
      </c>
      <c r="K21" s="94">
        <v>0</v>
      </c>
      <c r="L21" s="94"/>
      <c r="M21" s="94"/>
      <c r="N21" s="219"/>
      <c r="O21" s="17" t="s">
        <v>657</v>
      </c>
      <c r="P21" s="102"/>
      <c r="Q21" s="102"/>
      <c r="R21" s="102"/>
      <c r="S21" s="102"/>
      <c r="T21" s="102"/>
      <c r="U21" s="107"/>
      <c r="V21" s="107"/>
      <c r="W21" s="107"/>
      <c r="X21" s="107"/>
      <c r="Y21" s="107"/>
    </row>
    <row r="22" spans="1:25" ht="85.5" customHeight="1">
      <c r="A22" s="94">
        <f t="shared" si="0"/>
        <v>18</v>
      </c>
      <c r="B22" s="106">
        <v>1835</v>
      </c>
      <c r="C22" s="106" t="s">
        <v>221</v>
      </c>
      <c r="D22" s="94">
        <v>51500000</v>
      </c>
      <c r="E22" s="94">
        <v>24306730</v>
      </c>
      <c r="F22" s="94">
        <v>2243270</v>
      </c>
      <c r="G22" s="94">
        <v>0</v>
      </c>
      <c r="H22" s="219">
        <v>24950000</v>
      </c>
      <c r="I22" s="94">
        <v>0</v>
      </c>
      <c r="J22" s="218">
        <v>0</v>
      </c>
      <c r="K22" s="94">
        <v>0</v>
      </c>
      <c r="L22" s="94"/>
      <c r="M22" s="94"/>
      <c r="N22" s="219"/>
      <c r="O22" s="3" t="s">
        <v>787</v>
      </c>
    </row>
    <row r="23" spans="1:25" ht="45">
      <c r="A23" s="94">
        <f t="shared" si="0"/>
        <v>19</v>
      </c>
      <c r="B23" s="177">
        <v>1845</v>
      </c>
      <c r="C23" s="106" t="s">
        <v>590</v>
      </c>
      <c r="D23" s="94">
        <v>137500000</v>
      </c>
      <c r="E23" s="94">
        <v>2736802</v>
      </c>
      <c r="F23" s="94">
        <v>3198</v>
      </c>
      <c r="G23" s="94">
        <v>0</v>
      </c>
      <c r="H23" s="219">
        <v>134760000</v>
      </c>
      <c r="I23" s="94">
        <v>0</v>
      </c>
      <c r="J23" s="218">
        <v>0</v>
      </c>
      <c r="K23" s="94">
        <v>0</v>
      </c>
      <c r="L23" s="94"/>
      <c r="M23" s="94"/>
      <c r="N23" s="219"/>
      <c r="O23" s="106" t="s">
        <v>591</v>
      </c>
    </row>
    <row r="24" spans="1:25" s="109" customFormat="1" ht="90">
      <c r="A24" s="94">
        <f t="shared" si="0"/>
        <v>20</v>
      </c>
      <c r="B24" s="177">
        <v>1909</v>
      </c>
      <c r="C24" s="106" t="s">
        <v>269</v>
      </c>
      <c r="D24" s="94">
        <v>184500000</v>
      </c>
      <c r="E24" s="94">
        <v>180597307</v>
      </c>
      <c r="F24" s="94">
        <v>902670</v>
      </c>
      <c r="G24" s="94">
        <v>500000</v>
      </c>
      <c r="H24" s="219">
        <v>2500023</v>
      </c>
      <c r="I24" s="94">
        <v>0</v>
      </c>
      <c r="J24" s="218">
        <v>500000</v>
      </c>
      <c r="K24" s="94">
        <v>500000</v>
      </c>
      <c r="L24" s="94"/>
      <c r="M24" s="94"/>
      <c r="N24" s="219"/>
      <c r="O24" s="178" t="s">
        <v>377</v>
      </c>
      <c r="P24" s="102"/>
      <c r="Q24" s="102"/>
      <c r="R24" s="102"/>
      <c r="S24" s="102"/>
      <c r="T24" s="102"/>
      <c r="U24" s="107"/>
      <c r="V24" s="107"/>
      <c r="W24" s="107"/>
      <c r="X24" s="107"/>
      <c r="Y24" s="107"/>
    </row>
    <row r="25" spans="1:25" s="5" customFormat="1" ht="77.25" customHeight="1">
      <c r="A25" s="94">
        <f t="shared" si="0"/>
        <v>21</v>
      </c>
      <c r="B25" s="177">
        <v>1912</v>
      </c>
      <c r="C25" s="106" t="s">
        <v>256</v>
      </c>
      <c r="D25" s="94">
        <v>430000000</v>
      </c>
      <c r="E25" s="94">
        <v>358436573</v>
      </c>
      <c r="F25" s="94">
        <v>18391680</v>
      </c>
      <c r="G25" s="94">
        <v>45446220</v>
      </c>
      <c r="H25" s="219">
        <v>7725527</v>
      </c>
      <c r="I25" s="94">
        <v>0</v>
      </c>
      <c r="J25" s="218">
        <v>45446220</v>
      </c>
      <c r="K25" s="94">
        <v>20746220</v>
      </c>
      <c r="L25" s="94">
        <v>14700000</v>
      </c>
      <c r="M25" s="94">
        <v>10000000</v>
      </c>
      <c r="N25" s="219"/>
      <c r="O25" s="178" t="s">
        <v>788</v>
      </c>
      <c r="P25" s="102"/>
      <c r="Q25" s="102"/>
      <c r="R25" s="102"/>
      <c r="S25" s="102"/>
      <c r="T25" s="102"/>
    </row>
    <row r="26" spans="1:25" s="109" customFormat="1" ht="45">
      <c r="A26" s="94">
        <f t="shared" si="0"/>
        <v>22</v>
      </c>
      <c r="B26" s="177">
        <v>1919</v>
      </c>
      <c r="C26" s="106" t="s">
        <v>69</v>
      </c>
      <c r="D26" s="94">
        <v>135100000</v>
      </c>
      <c r="E26" s="94">
        <v>81191964</v>
      </c>
      <c r="F26" s="94">
        <v>832870</v>
      </c>
      <c r="G26" s="94">
        <v>0</v>
      </c>
      <c r="H26" s="219">
        <v>53075166</v>
      </c>
      <c r="I26" s="94">
        <v>0</v>
      </c>
      <c r="J26" s="218">
        <v>0</v>
      </c>
      <c r="K26" s="94">
        <v>0</v>
      </c>
      <c r="L26" s="94"/>
      <c r="M26" s="94"/>
      <c r="N26" s="219"/>
      <c r="O26" s="106" t="s">
        <v>867</v>
      </c>
      <c r="P26" s="102"/>
      <c r="Q26" s="102"/>
      <c r="R26" s="102"/>
      <c r="S26" s="102"/>
      <c r="T26" s="102"/>
      <c r="U26" s="5"/>
      <c r="V26" s="5"/>
      <c r="W26" s="5"/>
      <c r="X26" s="5"/>
      <c r="Y26" s="5"/>
    </row>
    <row r="27" spans="1:25" ht="45">
      <c r="A27" s="94">
        <f t="shared" si="0"/>
        <v>23</v>
      </c>
      <c r="B27" s="177">
        <v>1921</v>
      </c>
      <c r="C27" s="106" t="s">
        <v>70</v>
      </c>
      <c r="D27" s="94">
        <v>45000000</v>
      </c>
      <c r="E27" s="94">
        <v>11805997</v>
      </c>
      <c r="F27" s="94">
        <v>1910003</v>
      </c>
      <c r="G27" s="94">
        <v>0</v>
      </c>
      <c r="H27" s="219">
        <v>31284000</v>
      </c>
      <c r="I27" s="94">
        <v>0</v>
      </c>
      <c r="J27" s="218">
        <v>0</v>
      </c>
      <c r="K27" s="94">
        <v>0</v>
      </c>
      <c r="L27" s="94"/>
      <c r="M27" s="94"/>
      <c r="N27" s="219"/>
      <c r="O27" s="175" t="s">
        <v>509</v>
      </c>
      <c r="U27" s="5"/>
      <c r="V27" s="5"/>
      <c r="W27" s="5"/>
      <c r="X27" s="5"/>
      <c r="Y27" s="5"/>
    </row>
    <row r="28" spans="1:25" ht="45">
      <c r="A28" s="94">
        <f t="shared" si="0"/>
        <v>24</v>
      </c>
      <c r="B28" s="177">
        <v>1957</v>
      </c>
      <c r="C28" s="106" t="s">
        <v>592</v>
      </c>
      <c r="D28" s="94">
        <v>75000000</v>
      </c>
      <c r="E28" s="94">
        <v>70473057</v>
      </c>
      <c r="F28" s="94">
        <v>155162</v>
      </c>
      <c r="G28" s="94">
        <v>0</v>
      </c>
      <c r="H28" s="219">
        <v>4371781</v>
      </c>
      <c r="I28" s="94">
        <v>0</v>
      </c>
      <c r="J28" s="218">
        <v>0</v>
      </c>
      <c r="K28" s="94">
        <v>0</v>
      </c>
      <c r="L28" s="94"/>
      <c r="M28" s="94"/>
      <c r="N28" s="219"/>
      <c r="O28" s="106" t="s">
        <v>593</v>
      </c>
      <c r="U28" s="105"/>
      <c r="V28" s="105"/>
      <c r="W28" s="105"/>
      <c r="X28" s="105"/>
      <c r="Y28" s="105"/>
    </row>
    <row r="29" spans="1:25" s="105" customFormat="1" ht="35.1" customHeight="1">
      <c r="A29" s="94">
        <f t="shared" si="0"/>
        <v>25</v>
      </c>
      <c r="B29" s="177">
        <v>1960</v>
      </c>
      <c r="C29" s="106" t="s">
        <v>189</v>
      </c>
      <c r="D29" s="94">
        <v>21480000</v>
      </c>
      <c r="E29" s="94">
        <v>21355113</v>
      </c>
      <c r="F29" s="94">
        <v>124887</v>
      </c>
      <c r="G29" s="94">
        <v>0</v>
      </c>
      <c r="H29" s="219">
        <v>0</v>
      </c>
      <c r="I29" s="94">
        <v>0</v>
      </c>
      <c r="J29" s="218">
        <v>0</v>
      </c>
      <c r="K29" s="94">
        <v>0</v>
      </c>
      <c r="L29" s="94"/>
      <c r="M29" s="94"/>
      <c r="N29" s="219"/>
      <c r="O29" s="178" t="s">
        <v>753</v>
      </c>
      <c r="P29" s="102"/>
      <c r="Q29" s="102"/>
      <c r="R29" s="102"/>
      <c r="S29" s="102"/>
      <c r="T29" s="102"/>
    </row>
    <row r="30" spans="1:25" s="105" customFormat="1" ht="48" customHeight="1">
      <c r="A30" s="94">
        <f t="shared" si="0"/>
        <v>26</v>
      </c>
      <c r="B30" s="177">
        <v>1962</v>
      </c>
      <c r="C30" s="106" t="s">
        <v>81</v>
      </c>
      <c r="D30" s="94">
        <v>20000000</v>
      </c>
      <c r="E30" s="94">
        <v>0</v>
      </c>
      <c r="F30" s="94">
        <v>100000</v>
      </c>
      <c r="G30" s="94">
        <v>0</v>
      </c>
      <c r="H30" s="219">
        <v>19900000</v>
      </c>
      <c r="I30" s="94">
        <v>0</v>
      </c>
      <c r="J30" s="218">
        <v>0</v>
      </c>
      <c r="K30" s="94">
        <v>0</v>
      </c>
      <c r="L30" s="94"/>
      <c r="M30" s="94"/>
      <c r="N30" s="219"/>
      <c r="O30" s="178" t="s">
        <v>594</v>
      </c>
      <c r="P30" s="102"/>
      <c r="Q30" s="102"/>
      <c r="R30" s="102"/>
      <c r="S30" s="102"/>
      <c r="T30" s="102"/>
      <c r="U30" s="5"/>
      <c r="V30" s="5"/>
      <c r="W30" s="5"/>
      <c r="X30" s="5"/>
      <c r="Y30" s="5"/>
    </row>
    <row r="31" spans="1:25" s="105" customFormat="1" ht="35.1" customHeight="1">
      <c r="A31" s="94">
        <f t="shared" si="0"/>
        <v>27</v>
      </c>
      <c r="B31" s="177">
        <v>1965</v>
      </c>
      <c r="C31" s="106" t="s">
        <v>190</v>
      </c>
      <c r="D31" s="94">
        <v>87000000</v>
      </c>
      <c r="E31" s="94">
        <v>20363985</v>
      </c>
      <c r="F31" s="94">
        <v>13733007</v>
      </c>
      <c r="G31" s="94">
        <v>29951504</v>
      </c>
      <c r="H31" s="219">
        <v>22951504</v>
      </c>
      <c r="I31" s="94">
        <v>9951504</v>
      </c>
      <c r="J31" s="218">
        <v>20000000</v>
      </c>
      <c r="K31" s="94">
        <v>20000000</v>
      </c>
      <c r="L31" s="94"/>
      <c r="M31" s="94"/>
      <c r="N31" s="219"/>
      <c r="O31" s="178" t="s">
        <v>554</v>
      </c>
      <c r="P31" s="102"/>
      <c r="Q31" s="102"/>
      <c r="R31" s="102"/>
      <c r="S31" s="102"/>
      <c r="T31" s="102"/>
    </row>
    <row r="32" spans="1:25" ht="35.1" customHeight="1">
      <c r="A32" s="94">
        <f t="shared" si="0"/>
        <v>28</v>
      </c>
      <c r="B32" s="3">
        <v>2001</v>
      </c>
      <c r="C32" s="3" t="s">
        <v>83</v>
      </c>
      <c r="D32" s="94">
        <v>35200000</v>
      </c>
      <c r="E32" s="94">
        <v>34397011</v>
      </c>
      <c r="F32" s="94">
        <v>802989</v>
      </c>
      <c r="G32" s="94">
        <v>0</v>
      </c>
      <c r="H32" s="434">
        <v>0</v>
      </c>
      <c r="I32" s="94">
        <v>0</v>
      </c>
      <c r="J32" s="218">
        <v>0</v>
      </c>
      <c r="K32" s="94">
        <v>0</v>
      </c>
      <c r="L32" s="94"/>
      <c r="M32" s="94"/>
      <c r="N32" s="434"/>
      <c r="O32" s="3" t="s">
        <v>532</v>
      </c>
      <c r="U32" s="105"/>
      <c r="V32" s="105"/>
      <c r="W32" s="105"/>
      <c r="X32" s="105"/>
      <c r="Y32" s="105"/>
    </row>
    <row r="33" spans="1:25" s="5" customFormat="1" ht="45">
      <c r="A33" s="94">
        <f t="shared" si="0"/>
        <v>29</v>
      </c>
      <c r="B33" s="106">
        <v>2008</v>
      </c>
      <c r="C33" s="106" t="s">
        <v>178</v>
      </c>
      <c r="D33" s="94">
        <v>2500000</v>
      </c>
      <c r="E33" s="94">
        <v>236997</v>
      </c>
      <c r="F33" s="94">
        <v>513003</v>
      </c>
      <c r="G33" s="94">
        <v>0</v>
      </c>
      <c r="H33" s="219">
        <v>1750000</v>
      </c>
      <c r="I33" s="94">
        <v>0</v>
      </c>
      <c r="J33" s="218">
        <v>0</v>
      </c>
      <c r="K33" s="94">
        <v>0</v>
      </c>
      <c r="L33" s="94"/>
      <c r="M33" s="94"/>
      <c r="N33" s="219"/>
      <c r="O33" s="229" t="s">
        <v>296</v>
      </c>
      <c r="P33" s="102"/>
      <c r="Q33" s="102"/>
      <c r="R33" s="102"/>
      <c r="S33" s="102"/>
      <c r="T33" s="102"/>
      <c r="U33" s="102"/>
      <c r="V33" s="102"/>
      <c r="W33" s="102"/>
      <c r="X33" s="102"/>
      <c r="Y33" s="102"/>
    </row>
    <row r="34" spans="1:25" ht="90">
      <c r="A34" s="94">
        <f t="shared" si="0"/>
        <v>30</v>
      </c>
      <c r="B34" s="3">
        <v>2009</v>
      </c>
      <c r="C34" s="3" t="s">
        <v>156</v>
      </c>
      <c r="D34" s="94">
        <v>13700000</v>
      </c>
      <c r="E34" s="94">
        <v>8274845</v>
      </c>
      <c r="F34" s="94">
        <v>1221405</v>
      </c>
      <c r="G34" s="94">
        <v>4203750</v>
      </c>
      <c r="H34" s="219">
        <v>0</v>
      </c>
      <c r="I34" s="94">
        <v>0</v>
      </c>
      <c r="J34" s="218">
        <v>4203750</v>
      </c>
      <c r="K34" s="94">
        <v>4203750</v>
      </c>
      <c r="L34" s="94"/>
      <c r="M34" s="94"/>
      <c r="N34" s="219"/>
      <c r="O34" s="3" t="s">
        <v>789</v>
      </c>
      <c r="U34" s="105"/>
      <c r="V34" s="105"/>
      <c r="W34" s="105"/>
      <c r="X34" s="105"/>
      <c r="Y34" s="105"/>
    </row>
    <row r="35" spans="1:25" ht="35.1" customHeight="1">
      <c r="A35" s="94">
        <f t="shared" si="0"/>
        <v>31</v>
      </c>
      <c r="B35" s="3">
        <v>2011</v>
      </c>
      <c r="C35" s="17" t="s">
        <v>331</v>
      </c>
      <c r="D35" s="94">
        <v>80000000</v>
      </c>
      <c r="E35" s="94">
        <v>74463020</v>
      </c>
      <c r="F35" s="94">
        <v>5536980</v>
      </c>
      <c r="G35" s="94">
        <v>0</v>
      </c>
      <c r="H35" s="219">
        <v>0</v>
      </c>
      <c r="I35" s="94">
        <v>0</v>
      </c>
      <c r="J35" s="218">
        <v>0</v>
      </c>
      <c r="K35" s="94">
        <v>0</v>
      </c>
      <c r="L35" s="94"/>
      <c r="M35" s="94"/>
      <c r="N35" s="219"/>
      <c r="O35" s="3" t="s">
        <v>323</v>
      </c>
      <c r="U35" s="5"/>
      <c r="V35" s="5"/>
      <c r="W35" s="5"/>
      <c r="X35" s="5"/>
      <c r="Y35" s="5"/>
    </row>
    <row r="36" spans="1:25" ht="64.5" customHeight="1">
      <c r="A36" s="94">
        <f t="shared" si="0"/>
        <v>32</v>
      </c>
      <c r="B36" s="3">
        <v>2015</v>
      </c>
      <c r="C36" s="17" t="s">
        <v>332</v>
      </c>
      <c r="D36" s="94">
        <v>54200000</v>
      </c>
      <c r="E36" s="94">
        <v>53737776</v>
      </c>
      <c r="F36" s="94">
        <v>262224</v>
      </c>
      <c r="G36" s="94">
        <v>200000</v>
      </c>
      <c r="H36" s="219">
        <v>0</v>
      </c>
      <c r="I36" s="94">
        <v>0</v>
      </c>
      <c r="J36" s="218">
        <v>200000</v>
      </c>
      <c r="K36" s="94">
        <v>200000</v>
      </c>
      <c r="L36" s="94"/>
      <c r="M36" s="94"/>
      <c r="N36" s="219"/>
      <c r="O36" s="3" t="s">
        <v>868</v>
      </c>
      <c r="U36" s="5"/>
      <c r="V36" s="5"/>
      <c r="W36" s="5"/>
      <c r="X36" s="5"/>
      <c r="Y36" s="5"/>
    </row>
    <row r="37" spans="1:25" ht="48" customHeight="1">
      <c r="A37" s="94">
        <f t="shared" si="0"/>
        <v>33</v>
      </c>
      <c r="B37" s="106">
        <v>2017</v>
      </c>
      <c r="C37" s="180" t="s">
        <v>595</v>
      </c>
      <c r="D37" s="94">
        <v>41500000</v>
      </c>
      <c r="E37" s="94">
        <v>35158870</v>
      </c>
      <c r="F37" s="94">
        <v>3941130</v>
      </c>
      <c r="G37" s="94">
        <v>2400000</v>
      </c>
      <c r="H37" s="219">
        <v>0</v>
      </c>
      <c r="I37" s="94">
        <v>0</v>
      </c>
      <c r="J37" s="218">
        <v>2400000</v>
      </c>
      <c r="K37" s="94">
        <v>2400000</v>
      </c>
      <c r="L37" s="94"/>
      <c r="M37" s="94"/>
      <c r="N37" s="219"/>
      <c r="O37" s="106" t="s">
        <v>692</v>
      </c>
      <c r="U37" s="5"/>
      <c r="V37" s="5"/>
      <c r="W37" s="5"/>
      <c r="X37" s="5"/>
      <c r="Y37" s="5"/>
    </row>
    <row r="38" spans="1:25" s="5" customFormat="1" ht="35.1" customHeight="1">
      <c r="A38" s="94">
        <f t="shared" ref="A38:A69" si="1">1+A37</f>
        <v>34</v>
      </c>
      <c r="B38" s="106">
        <v>2024</v>
      </c>
      <c r="C38" s="106" t="s">
        <v>186</v>
      </c>
      <c r="D38" s="94">
        <v>19600000</v>
      </c>
      <c r="E38" s="94">
        <v>18305103</v>
      </c>
      <c r="F38" s="94">
        <v>94897</v>
      </c>
      <c r="G38" s="94">
        <v>1200000</v>
      </c>
      <c r="H38" s="219">
        <v>0</v>
      </c>
      <c r="I38" s="94">
        <v>0</v>
      </c>
      <c r="J38" s="218">
        <v>1200000</v>
      </c>
      <c r="K38" s="94">
        <v>1200000</v>
      </c>
      <c r="L38" s="94"/>
      <c r="M38" s="94"/>
      <c r="N38" s="219"/>
      <c r="O38" s="106" t="s">
        <v>869</v>
      </c>
      <c r="P38" s="102"/>
      <c r="Q38" s="102"/>
      <c r="R38" s="102"/>
      <c r="S38" s="102"/>
      <c r="T38" s="102"/>
      <c r="U38" s="105"/>
      <c r="V38" s="105"/>
      <c r="W38" s="105"/>
      <c r="X38" s="105"/>
      <c r="Y38" s="105"/>
    </row>
    <row r="39" spans="1:25" s="6" customFormat="1" ht="45">
      <c r="A39" s="94">
        <f t="shared" si="1"/>
        <v>35</v>
      </c>
      <c r="B39" s="177">
        <v>2073</v>
      </c>
      <c r="C39" s="180" t="s">
        <v>333</v>
      </c>
      <c r="D39" s="94">
        <v>83000000</v>
      </c>
      <c r="E39" s="94">
        <v>1675217</v>
      </c>
      <c r="F39" s="94">
        <v>624783</v>
      </c>
      <c r="G39" s="94">
        <v>1000000</v>
      </c>
      <c r="H39" s="219">
        <v>79700000</v>
      </c>
      <c r="I39" s="94">
        <v>0</v>
      </c>
      <c r="J39" s="218">
        <v>1000000</v>
      </c>
      <c r="K39" s="94">
        <v>1000000</v>
      </c>
      <c r="L39" s="94"/>
      <c r="M39" s="94"/>
      <c r="N39" s="219"/>
      <c r="O39" s="106" t="s">
        <v>596</v>
      </c>
      <c r="P39" s="102"/>
      <c r="Q39" s="102"/>
      <c r="R39" s="102"/>
      <c r="S39" s="102"/>
      <c r="T39" s="102"/>
      <c r="U39" s="102"/>
      <c r="V39" s="102"/>
      <c r="W39" s="102"/>
      <c r="X39" s="102"/>
      <c r="Y39" s="102"/>
    </row>
    <row r="40" spans="1:25" s="6" customFormat="1" ht="75">
      <c r="A40" s="94">
        <f t="shared" si="1"/>
        <v>36</v>
      </c>
      <c r="B40" s="17">
        <v>2097</v>
      </c>
      <c r="C40" s="106" t="s">
        <v>187</v>
      </c>
      <c r="D40" s="94">
        <v>79000000</v>
      </c>
      <c r="E40" s="94">
        <v>66641134</v>
      </c>
      <c r="F40" s="94">
        <v>9858866</v>
      </c>
      <c r="G40" s="94">
        <v>0</v>
      </c>
      <c r="H40" s="219">
        <v>2500000</v>
      </c>
      <c r="I40" s="94">
        <v>0</v>
      </c>
      <c r="J40" s="218">
        <v>0</v>
      </c>
      <c r="K40" s="94">
        <v>0</v>
      </c>
      <c r="L40" s="94"/>
      <c r="M40" s="94"/>
      <c r="N40" s="219"/>
      <c r="O40" s="180" t="s">
        <v>408</v>
      </c>
      <c r="P40" s="102"/>
      <c r="Q40" s="102"/>
      <c r="R40" s="102"/>
      <c r="S40" s="102"/>
      <c r="T40" s="102"/>
      <c r="U40" s="102"/>
      <c r="V40" s="102"/>
      <c r="W40" s="102"/>
      <c r="X40" s="102"/>
      <c r="Y40" s="102"/>
    </row>
    <row r="41" spans="1:25" s="6" customFormat="1" ht="35.25" customHeight="1">
      <c r="A41" s="94">
        <f t="shared" si="1"/>
        <v>37</v>
      </c>
      <c r="B41" s="17">
        <v>2099</v>
      </c>
      <c r="C41" s="106" t="s">
        <v>188</v>
      </c>
      <c r="D41" s="94">
        <v>20860000</v>
      </c>
      <c r="E41" s="94">
        <v>19804524</v>
      </c>
      <c r="F41" s="94">
        <v>1055476</v>
      </c>
      <c r="G41" s="94">
        <v>0</v>
      </c>
      <c r="H41" s="219">
        <v>0</v>
      </c>
      <c r="I41" s="94">
        <v>0</v>
      </c>
      <c r="J41" s="218">
        <v>0</v>
      </c>
      <c r="K41" s="94">
        <v>0</v>
      </c>
      <c r="L41" s="94"/>
      <c r="M41" s="94"/>
      <c r="N41" s="219"/>
      <c r="O41" s="187" t="s">
        <v>790</v>
      </c>
      <c r="P41" s="102"/>
      <c r="Q41" s="102"/>
      <c r="R41" s="102"/>
      <c r="S41" s="102"/>
      <c r="T41" s="102"/>
      <c r="U41" s="102"/>
      <c r="V41" s="102"/>
      <c r="W41" s="102"/>
      <c r="X41" s="102"/>
      <c r="Y41" s="102"/>
    </row>
    <row r="42" spans="1:25" s="5" customFormat="1" ht="75">
      <c r="A42" s="94">
        <f t="shared" si="1"/>
        <v>38</v>
      </c>
      <c r="B42" s="17">
        <v>2101</v>
      </c>
      <c r="C42" s="106" t="s">
        <v>752</v>
      </c>
      <c r="D42" s="94">
        <v>25050000</v>
      </c>
      <c r="E42" s="94">
        <v>19475458</v>
      </c>
      <c r="F42" s="94">
        <v>5574542</v>
      </c>
      <c r="G42" s="94">
        <v>0</v>
      </c>
      <c r="H42" s="434">
        <v>0</v>
      </c>
      <c r="I42" s="94">
        <v>0</v>
      </c>
      <c r="J42" s="218">
        <v>0</v>
      </c>
      <c r="K42" s="94">
        <v>0</v>
      </c>
      <c r="L42" s="94"/>
      <c r="M42" s="94"/>
      <c r="N42" s="434"/>
      <c r="O42" s="187" t="s">
        <v>502</v>
      </c>
      <c r="P42" s="102"/>
      <c r="Q42" s="102"/>
      <c r="R42" s="102"/>
      <c r="S42" s="102"/>
      <c r="T42" s="102"/>
      <c r="U42" s="105"/>
      <c r="V42" s="105"/>
      <c r="W42" s="105"/>
      <c r="X42" s="105"/>
      <c r="Y42" s="105"/>
    </row>
    <row r="43" spans="1:25" s="5" customFormat="1" ht="38.25" customHeight="1">
      <c r="A43" s="94">
        <f t="shared" si="1"/>
        <v>39</v>
      </c>
      <c r="B43" s="17">
        <v>2106</v>
      </c>
      <c r="C43" s="3" t="s">
        <v>244</v>
      </c>
      <c r="D43" s="94">
        <v>15000000</v>
      </c>
      <c r="E43" s="94">
        <v>3766909</v>
      </c>
      <c r="F43" s="94">
        <v>733091</v>
      </c>
      <c r="G43" s="94">
        <v>500000</v>
      </c>
      <c r="H43" s="219">
        <v>10000000</v>
      </c>
      <c r="I43" s="94">
        <v>0</v>
      </c>
      <c r="J43" s="218">
        <v>500000</v>
      </c>
      <c r="K43" s="94">
        <v>500000</v>
      </c>
      <c r="L43" s="94"/>
      <c r="M43" s="94"/>
      <c r="N43" s="219"/>
      <c r="O43" s="180" t="s">
        <v>319</v>
      </c>
      <c r="P43" s="102"/>
      <c r="Q43" s="102"/>
      <c r="R43" s="102"/>
      <c r="S43" s="102"/>
      <c r="T43" s="102"/>
    </row>
    <row r="44" spans="1:25" s="5" customFormat="1" ht="45">
      <c r="A44" s="94">
        <f t="shared" si="1"/>
        <v>40</v>
      </c>
      <c r="B44" s="17">
        <v>2109</v>
      </c>
      <c r="C44" s="3" t="s">
        <v>179</v>
      </c>
      <c r="D44" s="94">
        <v>7500000</v>
      </c>
      <c r="E44" s="94">
        <v>165227</v>
      </c>
      <c r="F44" s="94">
        <v>684773</v>
      </c>
      <c r="G44" s="94">
        <v>0</v>
      </c>
      <c r="H44" s="219">
        <v>6650000</v>
      </c>
      <c r="I44" s="94">
        <v>0</v>
      </c>
      <c r="J44" s="218">
        <v>0</v>
      </c>
      <c r="K44" s="94">
        <v>0</v>
      </c>
      <c r="L44" s="94"/>
      <c r="M44" s="94"/>
      <c r="N44" s="219"/>
      <c r="O44" s="3" t="s">
        <v>730</v>
      </c>
      <c r="P44" s="102"/>
      <c r="Q44" s="102"/>
      <c r="R44" s="102"/>
      <c r="S44" s="102"/>
      <c r="T44" s="102"/>
      <c r="U44" s="102"/>
      <c r="V44" s="102"/>
      <c r="W44" s="102"/>
      <c r="X44" s="102"/>
      <c r="Y44" s="102"/>
    </row>
    <row r="45" spans="1:25" s="124" customFormat="1" ht="59.25" customHeight="1">
      <c r="A45" s="94">
        <f t="shared" si="1"/>
        <v>41</v>
      </c>
      <c r="B45" s="17">
        <v>2111</v>
      </c>
      <c r="C45" s="3" t="s">
        <v>180</v>
      </c>
      <c r="D45" s="94">
        <v>15200000</v>
      </c>
      <c r="E45" s="94">
        <v>187620</v>
      </c>
      <c r="F45" s="94">
        <v>3812380</v>
      </c>
      <c r="G45" s="94">
        <v>11200000</v>
      </c>
      <c r="H45" s="219">
        <v>0</v>
      </c>
      <c r="I45" s="94">
        <v>0</v>
      </c>
      <c r="J45" s="218">
        <v>11200000</v>
      </c>
      <c r="K45" s="94">
        <v>0</v>
      </c>
      <c r="M45" s="94"/>
      <c r="N45" s="94">
        <v>11200000</v>
      </c>
      <c r="O45" s="170" t="s">
        <v>597</v>
      </c>
      <c r="P45" s="102"/>
      <c r="Q45" s="102"/>
      <c r="R45" s="102"/>
      <c r="S45" s="102"/>
      <c r="T45" s="102"/>
      <c r="U45" s="102"/>
      <c r="V45" s="102"/>
      <c r="W45" s="102"/>
      <c r="X45" s="102"/>
      <c r="Y45" s="102"/>
    </row>
    <row r="46" spans="1:25" s="5" customFormat="1" ht="79.5" customHeight="1">
      <c r="A46" s="94">
        <f t="shared" si="1"/>
        <v>42</v>
      </c>
      <c r="B46" s="17">
        <v>2115</v>
      </c>
      <c r="C46" s="3" t="s">
        <v>182</v>
      </c>
      <c r="D46" s="94">
        <v>4700000</v>
      </c>
      <c r="E46" s="94">
        <v>3399900</v>
      </c>
      <c r="F46" s="94">
        <v>300100</v>
      </c>
      <c r="G46" s="94">
        <v>1000000</v>
      </c>
      <c r="H46" s="219">
        <v>0</v>
      </c>
      <c r="I46" s="94">
        <v>0</v>
      </c>
      <c r="J46" s="218">
        <v>1000000</v>
      </c>
      <c r="K46" s="94">
        <v>1000000</v>
      </c>
      <c r="L46" s="94"/>
      <c r="M46" s="94"/>
      <c r="N46" s="219"/>
      <c r="O46" s="3" t="s">
        <v>670</v>
      </c>
      <c r="P46" s="102"/>
      <c r="Q46" s="102"/>
      <c r="R46" s="102"/>
      <c r="S46" s="102"/>
      <c r="T46" s="102"/>
    </row>
    <row r="47" spans="1:25" s="5" customFormat="1" ht="45">
      <c r="A47" s="94">
        <f t="shared" si="1"/>
        <v>43</v>
      </c>
      <c r="B47" s="17">
        <v>2119</v>
      </c>
      <c r="C47" s="3" t="s">
        <v>183</v>
      </c>
      <c r="D47" s="94">
        <v>8000000</v>
      </c>
      <c r="E47" s="94">
        <v>6641321</v>
      </c>
      <c r="F47" s="94">
        <v>1358679</v>
      </c>
      <c r="G47" s="94">
        <v>0</v>
      </c>
      <c r="H47" s="219">
        <v>0</v>
      </c>
      <c r="I47" s="94">
        <v>0</v>
      </c>
      <c r="J47" s="218">
        <v>0</v>
      </c>
      <c r="K47" s="94">
        <v>0</v>
      </c>
      <c r="L47" s="94"/>
      <c r="M47" s="94"/>
      <c r="N47" s="219"/>
      <c r="O47" s="3" t="s">
        <v>184</v>
      </c>
      <c r="P47" s="102"/>
      <c r="Q47" s="102"/>
      <c r="R47" s="102"/>
      <c r="S47" s="102"/>
      <c r="T47" s="102"/>
      <c r="U47" s="102"/>
      <c r="V47" s="102"/>
      <c r="W47" s="102"/>
      <c r="X47" s="102"/>
      <c r="Y47" s="102"/>
    </row>
    <row r="48" spans="1:25" s="5" customFormat="1" ht="51.75" customHeight="1">
      <c r="A48" s="94">
        <f t="shared" si="1"/>
        <v>44</v>
      </c>
      <c r="B48" s="17">
        <v>2127</v>
      </c>
      <c r="C48" s="3" t="s">
        <v>252</v>
      </c>
      <c r="D48" s="94">
        <v>2259000</v>
      </c>
      <c r="E48" s="94">
        <v>1262628</v>
      </c>
      <c r="F48" s="94">
        <v>696372</v>
      </c>
      <c r="G48" s="94">
        <v>300000</v>
      </c>
      <c r="H48" s="219">
        <v>0</v>
      </c>
      <c r="I48" s="94">
        <v>0</v>
      </c>
      <c r="J48" s="218">
        <v>300000</v>
      </c>
      <c r="K48" s="94">
        <v>300000</v>
      </c>
      <c r="L48" s="94"/>
      <c r="M48" s="94"/>
      <c r="N48" s="219"/>
      <c r="O48" s="3" t="s">
        <v>417</v>
      </c>
      <c r="P48" s="102"/>
      <c r="Q48" s="102"/>
      <c r="R48" s="102"/>
      <c r="S48" s="102"/>
      <c r="T48" s="102"/>
      <c r="U48" s="102"/>
      <c r="V48" s="102"/>
      <c r="W48" s="102"/>
      <c r="X48" s="102"/>
      <c r="Y48" s="102"/>
    </row>
    <row r="49" spans="1:25" s="5" customFormat="1" ht="60">
      <c r="A49" s="94">
        <f t="shared" si="1"/>
        <v>45</v>
      </c>
      <c r="B49" s="17">
        <v>2149</v>
      </c>
      <c r="C49" s="17" t="s">
        <v>848</v>
      </c>
      <c r="D49" s="94">
        <v>2700000</v>
      </c>
      <c r="E49" s="94">
        <v>2218269</v>
      </c>
      <c r="F49" s="94">
        <v>281731</v>
      </c>
      <c r="G49" s="94">
        <v>200000</v>
      </c>
      <c r="H49" s="219">
        <v>0</v>
      </c>
      <c r="I49" s="94">
        <v>0</v>
      </c>
      <c r="J49" s="218">
        <v>200000</v>
      </c>
      <c r="K49" s="94">
        <v>200000</v>
      </c>
      <c r="L49" s="94"/>
      <c r="M49" s="94"/>
      <c r="N49" s="219"/>
      <c r="O49" s="3" t="s">
        <v>870</v>
      </c>
      <c r="P49" s="102"/>
      <c r="Q49" s="102"/>
      <c r="R49" s="102"/>
      <c r="S49" s="102"/>
      <c r="T49" s="102"/>
      <c r="U49" s="124"/>
      <c r="V49" s="124"/>
      <c r="W49" s="124"/>
      <c r="X49" s="124"/>
      <c r="Y49" s="124"/>
    </row>
    <row r="50" spans="1:25" s="5" customFormat="1" ht="45">
      <c r="A50" s="94">
        <f t="shared" si="1"/>
        <v>46</v>
      </c>
      <c r="B50" s="17">
        <v>2150</v>
      </c>
      <c r="C50" s="17" t="s">
        <v>334</v>
      </c>
      <c r="D50" s="94">
        <v>23500000</v>
      </c>
      <c r="E50" s="94">
        <v>11935396</v>
      </c>
      <c r="F50" s="94">
        <v>2014604</v>
      </c>
      <c r="G50" s="94">
        <v>0</v>
      </c>
      <c r="H50" s="219">
        <v>9550000</v>
      </c>
      <c r="I50" s="94">
        <v>0</v>
      </c>
      <c r="J50" s="218">
        <v>0</v>
      </c>
      <c r="K50" s="94">
        <v>0</v>
      </c>
      <c r="L50" s="94"/>
      <c r="M50" s="94"/>
      <c r="N50" s="219"/>
      <c r="O50" s="17" t="s">
        <v>734</v>
      </c>
      <c r="P50" s="102"/>
      <c r="Q50" s="102"/>
      <c r="R50" s="102"/>
      <c r="S50" s="102"/>
      <c r="T50" s="102"/>
    </row>
    <row r="51" spans="1:25" s="5" customFormat="1" ht="60">
      <c r="A51" s="94">
        <f t="shared" si="1"/>
        <v>47</v>
      </c>
      <c r="B51" s="17">
        <v>2151</v>
      </c>
      <c r="C51" s="3" t="s">
        <v>257</v>
      </c>
      <c r="D51" s="94">
        <v>54000000</v>
      </c>
      <c r="E51" s="94">
        <v>22612306</v>
      </c>
      <c r="F51" s="94">
        <v>10387694</v>
      </c>
      <c r="G51" s="94">
        <v>15000000</v>
      </c>
      <c r="H51" s="219">
        <v>6000000</v>
      </c>
      <c r="I51" s="94">
        <v>0</v>
      </c>
      <c r="J51" s="218">
        <v>15000000</v>
      </c>
      <c r="K51" s="94">
        <v>15000000</v>
      </c>
      <c r="L51" s="94"/>
      <c r="M51" s="94"/>
      <c r="N51" s="219"/>
      <c r="O51" s="17" t="s">
        <v>403</v>
      </c>
      <c r="P51" s="102"/>
      <c r="Q51" s="102"/>
      <c r="R51" s="102"/>
      <c r="S51" s="102"/>
      <c r="T51" s="102"/>
      <c r="U51" s="102"/>
      <c r="V51" s="102"/>
      <c r="W51" s="102"/>
      <c r="X51" s="102"/>
      <c r="Y51" s="102"/>
    </row>
    <row r="52" spans="1:25" s="5" customFormat="1" ht="67.5" customHeight="1">
      <c r="A52" s="94">
        <f t="shared" si="1"/>
        <v>48</v>
      </c>
      <c r="B52" s="17">
        <v>2152</v>
      </c>
      <c r="C52" s="3" t="s">
        <v>258</v>
      </c>
      <c r="D52" s="94">
        <v>27600000</v>
      </c>
      <c r="E52" s="94">
        <v>1480810</v>
      </c>
      <c r="F52" s="94">
        <v>251000</v>
      </c>
      <c r="G52" s="94">
        <v>350000</v>
      </c>
      <c r="H52" s="219">
        <v>25518190</v>
      </c>
      <c r="I52" s="94">
        <v>0</v>
      </c>
      <c r="J52" s="218">
        <v>350000</v>
      </c>
      <c r="K52" s="94">
        <v>350000</v>
      </c>
      <c r="L52" s="94"/>
      <c r="M52" s="94"/>
      <c r="N52" s="219"/>
      <c r="O52" s="17" t="s">
        <v>598</v>
      </c>
      <c r="P52" s="102"/>
      <c r="Q52" s="102"/>
      <c r="R52" s="102"/>
      <c r="S52" s="102"/>
      <c r="T52" s="102"/>
      <c r="U52" s="6"/>
      <c r="V52" s="6"/>
      <c r="W52" s="6"/>
      <c r="X52" s="6"/>
      <c r="Y52" s="6"/>
    </row>
    <row r="53" spans="1:25" s="5" customFormat="1" ht="35.1" customHeight="1">
      <c r="A53" s="94">
        <f t="shared" si="1"/>
        <v>49</v>
      </c>
      <c r="B53" s="17">
        <v>2153</v>
      </c>
      <c r="C53" s="3" t="s">
        <v>846</v>
      </c>
      <c r="D53" s="94">
        <v>290000000</v>
      </c>
      <c r="E53" s="94">
        <v>4251452</v>
      </c>
      <c r="F53" s="94">
        <v>5048548</v>
      </c>
      <c r="G53" s="94">
        <v>15000000</v>
      </c>
      <c r="H53" s="219">
        <v>265700000</v>
      </c>
      <c r="I53" s="94">
        <v>0</v>
      </c>
      <c r="J53" s="218">
        <v>15000000</v>
      </c>
      <c r="K53" s="94">
        <v>15000000</v>
      </c>
      <c r="L53" s="94"/>
      <c r="M53" s="94"/>
      <c r="N53" s="219"/>
      <c r="O53" s="17" t="s">
        <v>1021</v>
      </c>
      <c r="P53" s="102"/>
      <c r="Q53" s="102"/>
      <c r="R53" s="102"/>
      <c r="S53" s="102"/>
      <c r="T53" s="102"/>
    </row>
    <row r="54" spans="1:25" s="5" customFormat="1" ht="60">
      <c r="A54" s="94">
        <f t="shared" si="1"/>
        <v>50</v>
      </c>
      <c r="B54" s="17">
        <v>2175</v>
      </c>
      <c r="C54" s="3" t="s">
        <v>278</v>
      </c>
      <c r="D54" s="94">
        <v>20521912</v>
      </c>
      <c r="E54" s="94">
        <v>18625667</v>
      </c>
      <c r="F54" s="94">
        <v>1896245</v>
      </c>
      <c r="G54" s="94">
        <v>0</v>
      </c>
      <c r="H54" s="219">
        <v>0</v>
      </c>
      <c r="I54" s="94">
        <v>0</v>
      </c>
      <c r="J54" s="218">
        <v>0</v>
      </c>
      <c r="K54" s="94">
        <v>0</v>
      </c>
      <c r="L54" s="94"/>
      <c r="M54" s="94"/>
      <c r="N54" s="219"/>
      <c r="O54" s="3" t="s">
        <v>525</v>
      </c>
      <c r="P54" s="102"/>
      <c r="Q54" s="102"/>
      <c r="R54" s="102"/>
      <c r="S54" s="102"/>
      <c r="T54" s="102"/>
      <c r="U54" s="102"/>
      <c r="V54" s="102"/>
      <c r="W54" s="102"/>
      <c r="X54" s="102"/>
      <c r="Y54" s="102"/>
    </row>
    <row r="55" spans="1:25" s="5" customFormat="1" ht="64.5" customHeight="1">
      <c r="A55" s="94">
        <f t="shared" si="1"/>
        <v>51</v>
      </c>
      <c r="B55" s="17">
        <v>2180</v>
      </c>
      <c r="C55" s="3" t="s">
        <v>279</v>
      </c>
      <c r="D55" s="94">
        <v>3400000</v>
      </c>
      <c r="E55" s="94">
        <v>833224</v>
      </c>
      <c r="F55" s="94">
        <v>666776</v>
      </c>
      <c r="G55" s="94">
        <v>1000000</v>
      </c>
      <c r="H55" s="219">
        <v>900000</v>
      </c>
      <c r="I55" s="94">
        <v>0</v>
      </c>
      <c r="J55" s="218">
        <v>1000000</v>
      </c>
      <c r="K55" s="94">
        <v>1000000</v>
      </c>
      <c r="L55" s="94"/>
      <c r="M55" s="94"/>
      <c r="N55" s="219"/>
      <c r="O55" s="3" t="s">
        <v>654</v>
      </c>
      <c r="P55" s="102"/>
      <c r="Q55" s="102"/>
      <c r="R55" s="102"/>
      <c r="S55" s="102"/>
      <c r="T55" s="102"/>
    </row>
    <row r="56" spans="1:25" s="5" customFormat="1" ht="45">
      <c r="A56" s="94">
        <f t="shared" si="1"/>
        <v>52</v>
      </c>
      <c r="B56" s="17">
        <v>2182</v>
      </c>
      <c r="C56" s="3" t="s">
        <v>280</v>
      </c>
      <c r="D56" s="94">
        <v>3900000</v>
      </c>
      <c r="E56" s="94">
        <v>2240906</v>
      </c>
      <c r="F56" s="94">
        <v>309094</v>
      </c>
      <c r="G56" s="94">
        <v>500000</v>
      </c>
      <c r="H56" s="219">
        <v>850000</v>
      </c>
      <c r="I56" s="94">
        <v>0</v>
      </c>
      <c r="J56" s="218">
        <v>500000</v>
      </c>
      <c r="K56" s="94">
        <v>500000</v>
      </c>
      <c r="L56" s="94"/>
      <c r="M56" s="94"/>
      <c r="N56" s="219"/>
      <c r="O56" s="3" t="s">
        <v>599</v>
      </c>
      <c r="P56" s="102"/>
      <c r="Q56" s="102"/>
      <c r="R56" s="102"/>
      <c r="S56" s="102"/>
      <c r="T56" s="102"/>
    </row>
    <row r="57" spans="1:25" s="5" customFormat="1" ht="45">
      <c r="A57" s="94">
        <f t="shared" si="1"/>
        <v>53</v>
      </c>
      <c r="B57" s="17">
        <v>2185</v>
      </c>
      <c r="C57" s="3" t="s">
        <v>847</v>
      </c>
      <c r="D57" s="94">
        <v>40000000</v>
      </c>
      <c r="E57" s="94">
        <v>12993515</v>
      </c>
      <c r="F57" s="94">
        <v>9100896</v>
      </c>
      <c r="G57" s="94">
        <v>17905589</v>
      </c>
      <c r="H57" s="219">
        <v>0</v>
      </c>
      <c r="I57" s="94">
        <v>0</v>
      </c>
      <c r="J57" s="218">
        <v>17905589</v>
      </c>
      <c r="K57" s="94">
        <v>15054061.699999999</v>
      </c>
      <c r="L57" s="94"/>
      <c r="M57" s="94"/>
      <c r="N57" s="219">
        <v>2851527.3</v>
      </c>
      <c r="O57" s="3" t="s">
        <v>828</v>
      </c>
      <c r="P57" s="102"/>
      <c r="Q57" s="102"/>
      <c r="R57" s="102"/>
      <c r="S57" s="102"/>
      <c r="T57" s="102"/>
      <c r="U57" s="109"/>
      <c r="V57" s="109"/>
      <c r="W57" s="109"/>
      <c r="X57" s="109"/>
      <c r="Y57" s="109"/>
    </row>
    <row r="58" spans="1:25" s="5" customFormat="1" ht="51.75" customHeight="1">
      <c r="A58" s="94">
        <f t="shared" si="1"/>
        <v>54</v>
      </c>
      <c r="B58" s="17">
        <v>2191</v>
      </c>
      <c r="C58" s="3" t="s">
        <v>304</v>
      </c>
      <c r="D58" s="94">
        <v>14000000</v>
      </c>
      <c r="E58" s="94">
        <v>482960</v>
      </c>
      <c r="F58" s="94">
        <v>217040</v>
      </c>
      <c r="G58" s="94">
        <v>0</v>
      </c>
      <c r="H58" s="219">
        <v>13300000</v>
      </c>
      <c r="I58" s="94">
        <v>0</v>
      </c>
      <c r="J58" s="218">
        <v>0</v>
      </c>
      <c r="K58" s="94">
        <v>0</v>
      </c>
      <c r="L58" s="94"/>
      <c r="M58" s="94"/>
      <c r="N58" s="219"/>
      <c r="O58" s="3" t="s">
        <v>359</v>
      </c>
      <c r="P58" s="102"/>
      <c r="Q58" s="102"/>
      <c r="R58" s="102"/>
      <c r="S58" s="102"/>
      <c r="T58" s="102"/>
      <c r="U58" s="124"/>
      <c r="V58" s="124"/>
      <c r="W58" s="124"/>
      <c r="X58" s="124"/>
      <c r="Y58" s="124"/>
    </row>
    <row r="59" spans="1:25" s="5" customFormat="1" ht="51.75" customHeight="1">
      <c r="A59" s="94">
        <f t="shared" si="1"/>
        <v>55</v>
      </c>
      <c r="B59" s="17">
        <v>2194</v>
      </c>
      <c r="C59" s="3" t="s">
        <v>306</v>
      </c>
      <c r="D59" s="94">
        <v>700000</v>
      </c>
      <c r="E59" s="94">
        <v>0</v>
      </c>
      <c r="F59" s="94">
        <v>0</v>
      </c>
      <c r="G59" s="94">
        <v>0</v>
      </c>
      <c r="H59" s="219">
        <v>700000</v>
      </c>
      <c r="I59" s="94">
        <v>0</v>
      </c>
      <c r="J59" s="218">
        <v>0</v>
      </c>
      <c r="K59" s="94">
        <v>0</v>
      </c>
      <c r="L59" s="94"/>
      <c r="M59" s="94"/>
      <c r="N59" s="219"/>
      <c r="O59" s="3" t="s">
        <v>360</v>
      </c>
      <c r="P59" s="102"/>
      <c r="Q59" s="102"/>
      <c r="R59" s="102"/>
      <c r="S59" s="102"/>
      <c r="T59" s="102"/>
      <c r="U59" s="124"/>
      <c r="V59" s="124"/>
      <c r="W59" s="124"/>
      <c r="X59" s="124"/>
      <c r="Y59" s="124"/>
    </row>
    <row r="60" spans="1:25" s="124" customFormat="1" ht="105">
      <c r="A60" s="94">
        <f t="shared" si="1"/>
        <v>56</v>
      </c>
      <c r="B60" s="17">
        <v>2195</v>
      </c>
      <c r="C60" s="3" t="s">
        <v>307</v>
      </c>
      <c r="D60" s="4">
        <v>2300000</v>
      </c>
      <c r="E60" s="4">
        <v>0</v>
      </c>
      <c r="F60" s="94">
        <v>100000</v>
      </c>
      <c r="G60" s="94">
        <v>0</v>
      </c>
      <c r="H60" s="219">
        <v>2200000</v>
      </c>
      <c r="I60" s="4">
        <v>0</v>
      </c>
      <c r="J60" s="263">
        <v>0</v>
      </c>
      <c r="K60" s="94">
        <v>0</v>
      </c>
      <c r="L60" s="4"/>
      <c r="M60" s="4"/>
      <c r="N60" s="219"/>
      <c r="O60" s="3" t="s">
        <v>551</v>
      </c>
      <c r="P60" s="102"/>
      <c r="Q60" s="102"/>
      <c r="R60" s="102"/>
      <c r="S60" s="102"/>
      <c r="T60" s="102"/>
      <c r="U60" s="5"/>
      <c r="V60" s="5"/>
      <c r="W60" s="5"/>
      <c r="X60" s="5"/>
      <c r="Y60" s="5"/>
    </row>
    <row r="61" spans="1:25" s="5" customFormat="1" ht="50.25" customHeight="1">
      <c r="A61" s="94">
        <f t="shared" si="1"/>
        <v>57</v>
      </c>
      <c r="B61" s="17">
        <v>2196</v>
      </c>
      <c r="C61" s="3" t="s">
        <v>871</v>
      </c>
      <c r="D61" s="4">
        <v>22500000</v>
      </c>
      <c r="E61" s="94">
        <v>1052006</v>
      </c>
      <c r="F61" s="94">
        <v>447994</v>
      </c>
      <c r="G61" s="94">
        <v>0</v>
      </c>
      <c r="H61" s="219">
        <v>21000000</v>
      </c>
      <c r="I61" s="94">
        <v>0</v>
      </c>
      <c r="J61" s="218">
        <v>0</v>
      </c>
      <c r="K61" s="94">
        <v>0</v>
      </c>
      <c r="L61" s="94"/>
      <c r="M61" s="94"/>
      <c r="N61" s="219"/>
      <c r="O61" s="3" t="s">
        <v>361</v>
      </c>
      <c r="P61" s="102"/>
      <c r="Q61" s="102"/>
      <c r="R61" s="102"/>
      <c r="S61" s="102"/>
      <c r="T61" s="102"/>
      <c r="U61" s="6"/>
      <c r="V61" s="6"/>
      <c r="W61" s="6"/>
      <c r="X61" s="6"/>
      <c r="Y61" s="6"/>
    </row>
    <row r="62" spans="1:25" s="5" customFormat="1" ht="51" customHeight="1">
      <c r="A62" s="94">
        <f t="shared" si="1"/>
        <v>58</v>
      </c>
      <c r="B62" s="17">
        <v>2197</v>
      </c>
      <c r="C62" s="3" t="s">
        <v>308</v>
      </c>
      <c r="D62" s="94">
        <v>15160000</v>
      </c>
      <c r="E62" s="94">
        <v>697954</v>
      </c>
      <c r="F62" s="94">
        <v>2046</v>
      </c>
      <c r="G62" s="94">
        <v>0</v>
      </c>
      <c r="H62" s="219">
        <v>14460000</v>
      </c>
      <c r="I62" s="94">
        <v>0</v>
      </c>
      <c r="J62" s="218">
        <v>0</v>
      </c>
      <c r="K62" s="94">
        <v>0</v>
      </c>
      <c r="L62" s="94"/>
      <c r="M62" s="94"/>
      <c r="N62" s="219"/>
      <c r="O62" s="3" t="s">
        <v>437</v>
      </c>
      <c r="P62" s="102"/>
      <c r="Q62" s="102"/>
      <c r="R62" s="102"/>
      <c r="S62" s="102"/>
      <c r="T62" s="102"/>
    </row>
    <row r="63" spans="1:25" s="5" customFormat="1" ht="35.1" customHeight="1">
      <c r="A63" s="94">
        <f t="shared" si="1"/>
        <v>59</v>
      </c>
      <c r="B63" s="17">
        <v>2198</v>
      </c>
      <c r="C63" s="3" t="s">
        <v>309</v>
      </c>
      <c r="D63" s="94">
        <v>16030000</v>
      </c>
      <c r="E63" s="94">
        <v>791143</v>
      </c>
      <c r="F63" s="94">
        <v>8857</v>
      </c>
      <c r="G63" s="94">
        <v>0</v>
      </c>
      <c r="H63" s="219">
        <v>15230000</v>
      </c>
      <c r="I63" s="94">
        <v>0</v>
      </c>
      <c r="J63" s="218">
        <v>0</v>
      </c>
      <c r="K63" s="94">
        <v>0</v>
      </c>
      <c r="L63" s="94"/>
      <c r="M63" s="94"/>
      <c r="N63" s="219"/>
      <c r="O63" s="3" t="s">
        <v>754</v>
      </c>
      <c r="P63" s="102"/>
      <c r="Q63" s="102"/>
      <c r="R63" s="102"/>
      <c r="S63" s="102"/>
      <c r="T63" s="102"/>
    </row>
    <row r="64" spans="1:25" s="5" customFormat="1" ht="80.25" customHeight="1">
      <c r="A64" s="94">
        <f t="shared" si="1"/>
        <v>60</v>
      </c>
      <c r="B64" s="17">
        <v>2201</v>
      </c>
      <c r="C64" s="3" t="s">
        <v>297</v>
      </c>
      <c r="D64" s="94">
        <v>120000000</v>
      </c>
      <c r="E64" s="94">
        <v>47373422</v>
      </c>
      <c r="F64" s="94">
        <v>14203333</v>
      </c>
      <c r="G64" s="94">
        <v>58423245</v>
      </c>
      <c r="H64" s="219">
        <v>0</v>
      </c>
      <c r="I64" s="94">
        <v>0</v>
      </c>
      <c r="J64" s="218">
        <v>58423245</v>
      </c>
      <c r="K64" s="94">
        <v>23423245</v>
      </c>
      <c r="L64" s="94"/>
      <c r="M64" s="94">
        <v>35000000</v>
      </c>
      <c r="N64" s="219"/>
      <c r="O64" s="3" t="s">
        <v>418</v>
      </c>
      <c r="P64" s="102"/>
      <c r="Q64" s="102"/>
      <c r="R64" s="102"/>
      <c r="S64" s="102"/>
      <c r="T64" s="102"/>
      <c r="U64" s="109"/>
      <c r="V64" s="109"/>
      <c r="W64" s="109"/>
      <c r="X64" s="109"/>
      <c r="Y64" s="109"/>
    </row>
    <row r="65" spans="1:25" s="5" customFormat="1" ht="53.25" customHeight="1">
      <c r="A65" s="94">
        <f t="shared" si="1"/>
        <v>61</v>
      </c>
      <c r="B65" s="17">
        <v>2203</v>
      </c>
      <c r="C65" s="3" t="s">
        <v>381</v>
      </c>
      <c r="D65" s="94">
        <v>1700000</v>
      </c>
      <c r="E65" s="94">
        <v>906377</v>
      </c>
      <c r="F65" s="94">
        <v>593623</v>
      </c>
      <c r="G65" s="94">
        <v>0</v>
      </c>
      <c r="H65" s="219">
        <v>200000</v>
      </c>
      <c r="I65" s="94">
        <v>0</v>
      </c>
      <c r="J65" s="218">
        <v>0</v>
      </c>
      <c r="K65" s="94">
        <v>0</v>
      </c>
      <c r="L65" s="94"/>
      <c r="M65" s="94"/>
      <c r="N65" s="219"/>
      <c r="O65" s="3" t="s">
        <v>438</v>
      </c>
      <c r="P65" s="102"/>
      <c r="Q65" s="102"/>
      <c r="R65" s="102"/>
      <c r="S65" s="102"/>
      <c r="T65" s="102"/>
    </row>
    <row r="66" spans="1:25" s="5" customFormat="1" ht="45">
      <c r="A66" s="94">
        <f t="shared" si="1"/>
        <v>62</v>
      </c>
      <c r="B66" s="17">
        <v>2205</v>
      </c>
      <c r="C66" s="3" t="s">
        <v>283</v>
      </c>
      <c r="D66" s="94">
        <v>19125000</v>
      </c>
      <c r="E66" s="94">
        <v>18864681</v>
      </c>
      <c r="F66" s="94">
        <v>260319</v>
      </c>
      <c r="G66" s="94">
        <v>0</v>
      </c>
      <c r="H66" s="219">
        <v>0</v>
      </c>
      <c r="I66" s="94">
        <v>0</v>
      </c>
      <c r="J66" s="218">
        <v>0</v>
      </c>
      <c r="K66" s="94">
        <v>0</v>
      </c>
      <c r="L66" s="94"/>
      <c r="M66" s="94"/>
      <c r="N66" s="219"/>
      <c r="O66" s="17" t="s">
        <v>600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</row>
    <row r="67" spans="1:25" s="5" customFormat="1" ht="35.1" customHeight="1">
      <c r="A67" s="94">
        <f t="shared" si="1"/>
        <v>63</v>
      </c>
      <c r="B67" s="17">
        <v>2206</v>
      </c>
      <c r="C67" s="3" t="s">
        <v>298</v>
      </c>
      <c r="D67" s="94">
        <v>92000000</v>
      </c>
      <c r="E67" s="94">
        <v>26741578</v>
      </c>
      <c r="F67" s="94">
        <v>4258422</v>
      </c>
      <c r="G67" s="94">
        <v>55000000</v>
      </c>
      <c r="H67" s="219">
        <v>6000000</v>
      </c>
      <c r="I67" s="94">
        <v>0</v>
      </c>
      <c r="J67" s="218">
        <v>55000000</v>
      </c>
      <c r="K67" s="94">
        <v>10000000</v>
      </c>
      <c r="L67" s="94"/>
      <c r="M67" s="94">
        <v>45000000</v>
      </c>
      <c r="N67" s="219"/>
      <c r="O67" s="18" t="s">
        <v>632</v>
      </c>
      <c r="P67" s="102"/>
      <c r="Q67" s="102"/>
      <c r="R67" s="102"/>
      <c r="S67" s="102"/>
      <c r="T67" s="102"/>
    </row>
    <row r="68" spans="1:25" s="5" customFormat="1" ht="35.1" customHeight="1">
      <c r="A68" s="94">
        <f t="shared" si="1"/>
        <v>64</v>
      </c>
      <c r="B68" s="17">
        <v>2209</v>
      </c>
      <c r="C68" s="3" t="s">
        <v>299</v>
      </c>
      <c r="D68" s="94">
        <v>46500000</v>
      </c>
      <c r="E68" s="94">
        <v>1520925</v>
      </c>
      <c r="F68" s="94">
        <v>779075</v>
      </c>
      <c r="G68" s="94">
        <v>0</v>
      </c>
      <c r="H68" s="219">
        <v>44200000</v>
      </c>
      <c r="I68" s="94">
        <v>0</v>
      </c>
      <c r="J68" s="218">
        <v>0</v>
      </c>
      <c r="K68" s="94">
        <v>0</v>
      </c>
      <c r="L68" s="94"/>
      <c r="M68" s="94"/>
      <c r="N68" s="219"/>
      <c r="O68" s="17" t="s">
        <v>419</v>
      </c>
      <c r="P68" s="102"/>
      <c r="Q68" s="102"/>
      <c r="R68" s="102"/>
      <c r="S68" s="102"/>
      <c r="T68" s="102"/>
    </row>
    <row r="69" spans="1:25" s="5" customFormat="1" ht="60">
      <c r="A69" s="94">
        <f t="shared" si="1"/>
        <v>65</v>
      </c>
      <c r="B69" s="169">
        <v>2213</v>
      </c>
      <c r="C69" s="3" t="s">
        <v>287</v>
      </c>
      <c r="D69" s="94">
        <v>20100000</v>
      </c>
      <c r="E69" s="94">
        <v>10099091</v>
      </c>
      <c r="F69" s="94">
        <v>10000909</v>
      </c>
      <c r="G69" s="94">
        <v>0</v>
      </c>
      <c r="H69" s="219">
        <v>0</v>
      </c>
      <c r="I69" s="94">
        <v>0</v>
      </c>
      <c r="J69" s="218">
        <v>0</v>
      </c>
      <c r="K69" s="94">
        <v>0</v>
      </c>
      <c r="L69" s="94"/>
      <c r="M69" s="94"/>
      <c r="N69" s="219"/>
      <c r="O69" s="3" t="s">
        <v>471</v>
      </c>
      <c r="P69" s="102"/>
      <c r="Q69" s="102"/>
      <c r="R69" s="102"/>
      <c r="S69" s="102"/>
      <c r="T69" s="102"/>
    </row>
    <row r="70" spans="1:25" s="5" customFormat="1" ht="35.1" customHeight="1">
      <c r="A70" s="94">
        <f t="shared" ref="A70:A101" si="2">1+A69</f>
        <v>66</v>
      </c>
      <c r="B70" s="17">
        <v>2232</v>
      </c>
      <c r="C70" s="3" t="s">
        <v>335</v>
      </c>
      <c r="D70" s="94">
        <v>36900000</v>
      </c>
      <c r="E70" s="94">
        <v>794722</v>
      </c>
      <c r="F70" s="94">
        <v>5278</v>
      </c>
      <c r="G70" s="94">
        <v>0</v>
      </c>
      <c r="H70" s="219">
        <v>36100000</v>
      </c>
      <c r="I70" s="94">
        <v>0</v>
      </c>
      <c r="J70" s="218">
        <v>0</v>
      </c>
      <c r="K70" s="94">
        <v>0</v>
      </c>
      <c r="L70" s="94"/>
      <c r="M70" s="94"/>
      <c r="N70" s="219"/>
      <c r="O70" s="3" t="s">
        <v>420</v>
      </c>
      <c r="P70" s="102"/>
      <c r="Q70" s="102"/>
      <c r="R70" s="102"/>
      <c r="S70" s="102"/>
      <c r="T70" s="102"/>
      <c r="U70" s="6"/>
      <c r="V70" s="6"/>
      <c r="W70" s="6"/>
      <c r="X70" s="6"/>
      <c r="Y70" s="6"/>
    </row>
    <row r="71" spans="1:25" s="5" customFormat="1" ht="35.1" customHeight="1">
      <c r="A71" s="94">
        <f t="shared" si="2"/>
        <v>67</v>
      </c>
      <c r="B71" s="17">
        <v>2233</v>
      </c>
      <c r="C71" s="3" t="s">
        <v>336</v>
      </c>
      <c r="D71" s="94">
        <v>24700000</v>
      </c>
      <c r="E71" s="94">
        <v>789541</v>
      </c>
      <c r="F71" s="94">
        <v>10459</v>
      </c>
      <c r="G71" s="94">
        <v>0</v>
      </c>
      <c r="H71" s="219">
        <v>23900000</v>
      </c>
      <c r="I71" s="94">
        <v>0</v>
      </c>
      <c r="J71" s="218">
        <v>0</v>
      </c>
      <c r="K71" s="94">
        <v>0</v>
      </c>
      <c r="L71" s="94"/>
      <c r="M71" s="94"/>
      <c r="N71" s="219"/>
      <c r="O71" s="3" t="s">
        <v>421</v>
      </c>
      <c r="P71" s="102"/>
      <c r="Q71" s="102"/>
      <c r="R71" s="102"/>
      <c r="S71" s="102"/>
      <c r="T71" s="102"/>
      <c r="U71" s="6"/>
      <c r="V71" s="6"/>
      <c r="W71" s="6"/>
      <c r="X71" s="6"/>
      <c r="Y71" s="6"/>
    </row>
    <row r="72" spans="1:25" s="124" customFormat="1" ht="75">
      <c r="A72" s="94">
        <f t="shared" si="2"/>
        <v>68</v>
      </c>
      <c r="B72" s="17">
        <v>20004</v>
      </c>
      <c r="C72" s="3" t="s">
        <v>1018</v>
      </c>
      <c r="D72" s="94">
        <v>24750000</v>
      </c>
      <c r="E72" s="94">
        <v>1503697</v>
      </c>
      <c r="F72" s="94">
        <v>7746303</v>
      </c>
      <c r="G72" s="94">
        <v>2500000</v>
      </c>
      <c r="H72" s="219">
        <v>13000000</v>
      </c>
      <c r="I72" s="94">
        <v>0</v>
      </c>
      <c r="J72" s="218">
        <v>2500000</v>
      </c>
      <c r="K72" s="94">
        <v>2500000</v>
      </c>
      <c r="L72" s="94"/>
      <c r="M72" s="94"/>
      <c r="N72" s="219"/>
      <c r="O72" s="3" t="s">
        <v>526</v>
      </c>
      <c r="P72" s="102"/>
      <c r="Q72" s="102"/>
      <c r="R72" s="102"/>
      <c r="S72" s="102"/>
      <c r="T72" s="102"/>
      <c r="U72" s="5"/>
      <c r="V72" s="5"/>
      <c r="W72" s="5"/>
      <c r="X72" s="5"/>
      <c r="Y72" s="5"/>
    </row>
    <row r="73" spans="1:25" s="124" customFormat="1" ht="75">
      <c r="A73" s="94">
        <f t="shared" si="2"/>
        <v>69</v>
      </c>
      <c r="B73" s="17">
        <v>20009</v>
      </c>
      <c r="C73" s="3" t="s">
        <v>367</v>
      </c>
      <c r="D73" s="4">
        <v>2150000</v>
      </c>
      <c r="E73" s="4">
        <v>292162</v>
      </c>
      <c r="F73" s="94">
        <v>407838</v>
      </c>
      <c r="G73" s="94">
        <v>1450000</v>
      </c>
      <c r="H73" s="219">
        <v>0</v>
      </c>
      <c r="I73" s="4">
        <v>0</v>
      </c>
      <c r="J73" s="263">
        <v>1450000</v>
      </c>
      <c r="K73" s="94">
        <v>1450000</v>
      </c>
      <c r="L73" s="4"/>
      <c r="M73" s="4"/>
      <c r="N73" s="219"/>
      <c r="O73" s="3" t="s">
        <v>409</v>
      </c>
      <c r="P73" s="102"/>
      <c r="Q73" s="102"/>
      <c r="R73" s="102"/>
      <c r="S73" s="102"/>
      <c r="T73" s="102"/>
      <c r="U73" s="5"/>
      <c r="V73" s="5"/>
      <c r="W73" s="5"/>
      <c r="X73" s="5"/>
      <c r="Y73" s="5"/>
    </row>
    <row r="74" spans="1:25" s="5" customFormat="1" ht="83.25" customHeight="1">
      <c r="A74" s="94">
        <f t="shared" si="2"/>
        <v>70</v>
      </c>
      <c r="B74" s="17">
        <v>20011</v>
      </c>
      <c r="C74" s="3" t="s">
        <v>601</v>
      </c>
      <c r="D74" s="94">
        <v>21500000</v>
      </c>
      <c r="E74" s="94">
        <v>1523489</v>
      </c>
      <c r="F74" s="94">
        <v>1001</v>
      </c>
      <c r="G74" s="94">
        <v>0</v>
      </c>
      <c r="H74" s="219">
        <v>19975510</v>
      </c>
      <c r="I74" s="94">
        <v>0</v>
      </c>
      <c r="J74" s="218">
        <v>0</v>
      </c>
      <c r="K74" s="94">
        <v>0</v>
      </c>
      <c r="L74" s="94"/>
      <c r="M74" s="94"/>
      <c r="N74" s="219">
        <v>0</v>
      </c>
      <c r="O74" s="3" t="s">
        <v>602</v>
      </c>
      <c r="P74" s="102"/>
      <c r="Q74" s="102"/>
      <c r="R74" s="102"/>
      <c r="S74" s="102"/>
      <c r="T74" s="102"/>
    </row>
    <row r="75" spans="1:25" s="5" customFormat="1" ht="45">
      <c r="A75" s="94">
        <f t="shared" si="2"/>
        <v>71</v>
      </c>
      <c r="B75" s="17">
        <v>20013</v>
      </c>
      <c r="C75" s="3" t="s">
        <v>387</v>
      </c>
      <c r="D75" s="94">
        <v>1000000</v>
      </c>
      <c r="E75" s="94">
        <v>994105</v>
      </c>
      <c r="F75" s="94">
        <v>5895</v>
      </c>
      <c r="G75" s="94">
        <v>0</v>
      </c>
      <c r="H75" s="219">
        <v>0</v>
      </c>
      <c r="I75" s="94">
        <v>0</v>
      </c>
      <c r="J75" s="218">
        <v>0</v>
      </c>
      <c r="K75" s="94">
        <v>0</v>
      </c>
      <c r="L75" s="94"/>
      <c r="M75" s="94"/>
      <c r="N75" s="219"/>
      <c r="O75" s="3" t="s">
        <v>603</v>
      </c>
      <c r="P75" s="102"/>
      <c r="Q75" s="102"/>
      <c r="R75" s="102"/>
      <c r="S75" s="102"/>
      <c r="T75" s="102"/>
    </row>
    <row r="76" spans="1:25" s="5" customFormat="1" ht="45">
      <c r="A76" s="94">
        <f t="shared" si="2"/>
        <v>72</v>
      </c>
      <c r="B76" s="17">
        <v>20014</v>
      </c>
      <c r="C76" s="3" t="s">
        <v>470</v>
      </c>
      <c r="D76" s="94">
        <v>19750000</v>
      </c>
      <c r="E76" s="94">
        <v>356381</v>
      </c>
      <c r="F76" s="94">
        <v>593619</v>
      </c>
      <c r="G76" s="94">
        <v>3000000</v>
      </c>
      <c r="H76" s="219">
        <v>15800000</v>
      </c>
      <c r="I76" s="94">
        <v>0</v>
      </c>
      <c r="J76" s="218">
        <v>3000000</v>
      </c>
      <c r="K76" s="94">
        <v>3000000</v>
      </c>
      <c r="L76" s="94"/>
      <c r="M76" s="94"/>
      <c r="N76" s="219"/>
      <c r="O76" s="3" t="s">
        <v>833</v>
      </c>
      <c r="P76" s="102"/>
      <c r="Q76" s="102"/>
      <c r="R76" s="102"/>
      <c r="S76" s="102"/>
      <c r="T76" s="102"/>
    </row>
    <row r="77" spans="1:25" s="5" customFormat="1" ht="35.1" customHeight="1">
      <c r="A77" s="94">
        <f t="shared" si="2"/>
        <v>73</v>
      </c>
      <c r="B77" s="17">
        <v>20016</v>
      </c>
      <c r="C77" s="17" t="s">
        <v>849</v>
      </c>
      <c r="D77" s="94">
        <v>287000000</v>
      </c>
      <c r="E77" s="94">
        <v>1493041</v>
      </c>
      <c r="F77" s="94">
        <v>3706959</v>
      </c>
      <c r="G77" s="94">
        <v>5000000</v>
      </c>
      <c r="H77" s="434">
        <v>276800000</v>
      </c>
      <c r="I77" s="94">
        <v>0</v>
      </c>
      <c r="J77" s="218">
        <v>5000000</v>
      </c>
      <c r="K77" s="94">
        <v>5000000</v>
      </c>
      <c r="L77" s="94"/>
      <c r="M77" s="94"/>
      <c r="N77" s="434"/>
      <c r="O77" s="3" t="s">
        <v>872</v>
      </c>
      <c r="P77" s="102"/>
      <c r="Q77" s="102"/>
      <c r="R77" s="102"/>
      <c r="S77" s="102"/>
      <c r="T77" s="102"/>
      <c r="U77" s="124"/>
      <c r="V77" s="124"/>
      <c r="W77" s="124"/>
      <c r="X77" s="124"/>
      <c r="Y77" s="124"/>
    </row>
    <row r="78" spans="1:25" s="5" customFormat="1" ht="35.1" customHeight="1">
      <c r="A78" s="94">
        <f t="shared" si="2"/>
        <v>74</v>
      </c>
      <c r="B78" s="17">
        <v>20017</v>
      </c>
      <c r="C78" s="3" t="s">
        <v>536</v>
      </c>
      <c r="D78" s="94">
        <v>10800000</v>
      </c>
      <c r="E78" s="94">
        <v>578245</v>
      </c>
      <c r="F78" s="94">
        <v>521755</v>
      </c>
      <c r="G78" s="94">
        <v>3000000</v>
      </c>
      <c r="H78" s="219">
        <v>6700000</v>
      </c>
      <c r="I78" s="94">
        <v>0</v>
      </c>
      <c r="J78" s="218">
        <v>3000000</v>
      </c>
      <c r="K78" s="94">
        <v>3000000</v>
      </c>
      <c r="L78" s="94"/>
      <c r="M78" s="94"/>
      <c r="N78" s="219"/>
      <c r="O78" s="3" t="s">
        <v>853</v>
      </c>
      <c r="P78" s="102"/>
      <c r="Q78" s="102"/>
      <c r="R78" s="102"/>
      <c r="S78" s="102"/>
      <c r="T78" s="102"/>
    </row>
    <row r="79" spans="1:25" s="5" customFormat="1" ht="69" customHeight="1">
      <c r="A79" s="94">
        <f t="shared" si="2"/>
        <v>75</v>
      </c>
      <c r="B79" s="17">
        <v>20018</v>
      </c>
      <c r="C79" s="3" t="s">
        <v>368</v>
      </c>
      <c r="D79" s="94">
        <v>60000000</v>
      </c>
      <c r="E79" s="94">
        <v>2378177</v>
      </c>
      <c r="F79" s="94">
        <v>12271823</v>
      </c>
      <c r="G79" s="94">
        <v>14000000</v>
      </c>
      <c r="H79" s="219">
        <v>31350000</v>
      </c>
      <c r="I79" s="94">
        <v>0</v>
      </c>
      <c r="J79" s="218">
        <v>14000000</v>
      </c>
      <c r="K79" s="94">
        <v>2000000</v>
      </c>
      <c r="L79" s="94"/>
      <c r="M79" s="94"/>
      <c r="N79" s="219">
        <v>12000000</v>
      </c>
      <c r="O79" s="3" t="s">
        <v>979</v>
      </c>
      <c r="P79" s="102"/>
      <c r="Q79" s="102"/>
      <c r="R79" s="102"/>
      <c r="S79" s="102"/>
      <c r="T79" s="102"/>
    </row>
    <row r="80" spans="1:25" s="5" customFormat="1" ht="60">
      <c r="A80" s="94">
        <f t="shared" si="2"/>
        <v>76</v>
      </c>
      <c r="B80" s="17">
        <v>20063</v>
      </c>
      <c r="C80" s="3" t="s">
        <v>728</v>
      </c>
      <c r="D80" s="94">
        <v>32500000</v>
      </c>
      <c r="E80" s="94">
        <v>1222586</v>
      </c>
      <c r="F80" s="94">
        <v>27414</v>
      </c>
      <c r="G80" s="94">
        <v>0</v>
      </c>
      <c r="H80" s="219">
        <v>31250000</v>
      </c>
      <c r="I80" s="94">
        <v>0</v>
      </c>
      <c r="J80" s="218">
        <v>0</v>
      </c>
      <c r="K80" s="94">
        <v>0</v>
      </c>
      <c r="L80" s="94"/>
      <c r="M80" s="94"/>
      <c r="N80" s="219"/>
      <c r="O80" s="3" t="s">
        <v>655</v>
      </c>
      <c r="P80" s="102"/>
      <c r="Q80" s="102"/>
      <c r="R80" s="102"/>
      <c r="S80" s="102"/>
      <c r="T80" s="102"/>
    </row>
    <row r="81" spans="1:25" s="5" customFormat="1" ht="30">
      <c r="A81" s="94">
        <f t="shared" si="2"/>
        <v>77</v>
      </c>
      <c r="B81" s="3">
        <v>20064</v>
      </c>
      <c r="C81" s="3" t="s">
        <v>405</v>
      </c>
      <c r="D81" s="94">
        <v>2000000</v>
      </c>
      <c r="E81" s="94">
        <v>778198</v>
      </c>
      <c r="F81" s="94">
        <v>21802</v>
      </c>
      <c r="G81" s="94">
        <v>200000</v>
      </c>
      <c r="H81" s="219">
        <v>1000000</v>
      </c>
      <c r="I81" s="94">
        <v>0</v>
      </c>
      <c r="J81" s="218">
        <v>200000</v>
      </c>
      <c r="K81" s="94">
        <v>200000</v>
      </c>
      <c r="L81" s="94"/>
      <c r="M81" s="94"/>
      <c r="N81" s="219"/>
      <c r="O81" s="3" t="s">
        <v>439</v>
      </c>
      <c r="P81" s="102"/>
      <c r="Q81" s="102"/>
      <c r="R81" s="102"/>
      <c r="S81" s="102"/>
      <c r="T81" s="102"/>
    </row>
    <row r="82" spans="1:25" s="5" customFormat="1" ht="45">
      <c r="A82" s="94">
        <f t="shared" si="2"/>
        <v>78</v>
      </c>
      <c r="B82" s="3">
        <v>20081</v>
      </c>
      <c r="C82" s="3" t="s">
        <v>461</v>
      </c>
      <c r="D82" s="94">
        <v>89300000</v>
      </c>
      <c r="E82" s="94">
        <v>66495280</v>
      </c>
      <c r="F82" s="94">
        <v>17004720</v>
      </c>
      <c r="G82" s="94">
        <v>5800000</v>
      </c>
      <c r="H82" s="219">
        <v>0</v>
      </c>
      <c r="I82" s="94">
        <v>0</v>
      </c>
      <c r="J82" s="218">
        <v>5800000</v>
      </c>
      <c r="K82" s="94">
        <v>5800000</v>
      </c>
      <c r="L82" s="94"/>
      <c r="M82" s="94"/>
      <c r="N82" s="219"/>
      <c r="O82" s="3" t="s">
        <v>575</v>
      </c>
      <c r="P82" s="102"/>
      <c r="Q82" s="102"/>
      <c r="R82" s="102"/>
      <c r="S82" s="102"/>
      <c r="T82" s="102"/>
    </row>
    <row r="83" spans="1:25" s="5" customFormat="1" ht="56.25" customHeight="1">
      <c r="A83" s="94">
        <f t="shared" si="2"/>
        <v>79</v>
      </c>
      <c r="B83" s="3">
        <v>20082</v>
      </c>
      <c r="C83" s="3" t="s">
        <v>449</v>
      </c>
      <c r="D83" s="94">
        <v>1500000</v>
      </c>
      <c r="E83" s="94">
        <v>181912</v>
      </c>
      <c r="F83" s="94">
        <v>318088</v>
      </c>
      <c r="G83" s="94">
        <v>1000000</v>
      </c>
      <c r="H83" s="219">
        <v>0</v>
      </c>
      <c r="I83" s="94">
        <v>0</v>
      </c>
      <c r="J83" s="218">
        <v>1000000</v>
      </c>
      <c r="K83" s="94">
        <v>1000000</v>
      </c>
      <c r="L83" s="94"/>
      <c r="M83" s="94"/>
      <c r="N83" s="219"/>
      <c r="O83" s="3" t="s">
        <v>980</v>
      </c>
      <c r="P83" s="102"/>
      <c r="Q83" s="102"/>
      <c r="R83" s="102"/>
      <c r="S83" s="102"/>
      <c r="T83" s="102"/>
    </row>
    <row r="84" spans="1:25" s="5" customFormat="1" ht="60">
      <c r="A84" s="94">
        <f t="shared" si="2"/>
        <v>80</v>
      </c>
      <c r="B84" s="3">
        <v>20083</v>
      </c>
      <c r="C84" s="3" t="s">
        <v>450</v>
      </c>
      <c r="D84" s="94">
        <v>1500000</v>
      </c>
      <c r="E84" s="94">
        <v>258085</v>
      </c>
      <c r="F84" s="94">
        <v>741915</v>
      </c>
      <c r="G84" s="94">
        <v>500000</v>
      </c>
      <c r="H84" s="434">
        <v>0</v>
      </c>
      <c r="I84" s="94">
        <v>0</v>
      </c>
      <c r="J84" s="218">
        <v>500000</v>
      </c>
      <c r="K84" s="94">
        <v>500000</v>
      </c>
      <c r="L84" s="94"/>
      <c r="M84" s="94"/>
      <c r="N84" s="434"/>
      <c r="O84" s="3" t="s">
        <v>463</v>
      </c>
      <c r="P84" s="102"/>
      <c r="Q84" s="102"/>
      <c r="R84" s="102"/>
      <c r="S84" s="102"/>
      <c r="T84" s="102"/>
    </row>
    <row r="85" spans="1:25" s="5" customFormat="1" ht="51" customHeight="1">
      <c r="A85" s="94">
        <f t="shared" si="2"/>
        <v>81</v>
      </c>
      <c r="B85" s="3">
        <v>20084</v>
      </c>
      <c r="C85" s="3" t="s">
        <v>451</v>
      </c>
      <c r="D85" s="94">
        <v>109000000</v>
      </c>
      <c r="E85" s="94">
        <v>4368929</v>
      </c>
      <c r="F85" s="94">
        <v>12394885</v>
      </c>
      <c r="G85" s="94">
        <v>27000000</v>
      </c>
      <c r="H85" s="219">
        <v>65236186</v>
      </c>
      <c r="I85" s="94">
        <v>0</v>
      </c>
      <c r="J85" s="218">
        <v>27000000</v>
      </c>
      <c r="K85" s="94">
        <v>0</v>
      </c>
      <c r="L85" s="94">
        <v>27000000</v>
      </c>
      <c r="M85" s="94"/>
      <c r="N85" s="219"/>
      <c r="O85" s="3" t="s">
        <v>553</v>
      </c>
      <c r="P85" s="102"/>
      <c r="Q85" s="102"/>
      <c r="R85" s="102"/>
      <c r="S85" s="102"/>
      <c r="T85" s="102"/>
    </row>
    <row r="86" spans="1:25" s="5" customFormat="1" ht="35.1" customHeight="1">
      <c r="A86" s="94">
        <f t="shared" si="2"/>
        <v>82</v>
      </c>
      <c r="B86" s="3">
        <v>20087</v>
      </c>
      <c r="C86" s="3" t="s">
        <v>452</v>
      </c>
      <c r="D86" s="94">
        <v>23378476</v>
      </c>
      <c r="E86" s="94">
        <v>9494940</v>
      </c>
      <c r="F86" s="94">
        <v>13883536</v>
      </c>
      <c r="G86" s="94">
        <v>0</v>
      </c>
      <c r="H86" s="434">
        <v>0</v>
      </c>
      <c r="I86" s="94">
        <v>0</v>
      </c>
      <c r="J86" s="218">
        <v>0</v>
      </c>
      <c r="K86" s="94">
        <v>0</v>
      </c>
      <c r="L86" s="94"/>
      <c r="M86" s="94"/>
      <c r="N86" s="434"/>
      <c r="O86" s="3" t="s">
        <v>552</v>
      </c>
      <c r="P86" s="102"/>
      <c r="Q86" s="102"/>
      <c r="R86" s="102"/>
      <c r="S86" s="102"/>
      <c r="T86" s="102"/>
    </row>
    <row r="87" spans="1:25" s="179" customFormat="1" ht="69.75" customHeight="1">
      <c r="A87" s="94">
        <f t="shared" si="2"/>
        <v>83</v>
      </c>
      <c r="B87" s="3">
        <v>20093</v>
      </c>
      <c r="C87" s="3" t="s">
        <v>453</v>
      </c>
      <c r="D87" s="94">
        <v>24000000</v>
      </c>
      <c r="E87" s="94">
        <v>6182428</v>
      </c>
      <c r="F87" s="94">
        <v>4067572</v>
      </c>
      <c r="G87" s="94">
        <v>0</v>
      </c>
      <c r="H87" s="219">
        <v>13750000</v>
      </c>
      <c r="I87" s="94">
        <v>0</v>
      </c>
      <c r="J87" s="218">
        <v>0</v>
      </c>
      <c r="K87" s="94">
        <v>0</v>
      </c>
      <c r="L87" s="94"/>
      <c r="M87" s="94"/>
      <c r="N87" s="219"/>
      <c r="O87" s="3" t="s">
        <v>668</v>
      </c>
      <c r="P87" s="102"/>
      <c r="Q87" s="102"/>
      <c r="R87" s="102"/>
      <c r="S87" s="102"/>
      <c r="T87" s="102"/>
      <c r="U87" s="109"/>
      <c r="V87" s="109"/>
      <c r="W87" s="109"/>
      <c r="X87" s="109"/>
      <c r="Y87" s="109"/>
    </row>
    <row r="88" spans="1:25" s="179" customFormat="1" ht="35.1" customHeight="1">
      <c r="A88" s="94">
        <f t="shared" si="2"/>
        <v>84</v>
      </c>
      <c r="B88" s="3">
        <v>20097</v>
      </c>
      <c r="C88" s="3" t="s">
        <v>454</v>
      </c>
      <c r="D88" s="94">
        <v>4300000</v>
      </c>
      <c r="E88" s="94">
        <v>0</v>
      </c>
      <c r="F88" s="94">
        <v>0</v>
      </c>
      <c r="G88" s="94">
        <v>0</v>
      </c>
      <c r="H88" s="219">
        <v>4300000</v>
      </c>
      <c r="I88" s="94">
        <v>0</v>
      </c>
      <c r="J88" s="218">
        <v>0</v>
      </c>
      <c r="K88" s="94">
        <v>0</v>
      </c>
      <c r="L88" s="94"/>
      <c r="M88" s="94"/>
      <c r="N88" s="219"/>
      <c r="O88" s="3" t="s">
        <v>981</v>
      </c>
      <c r="P88" s="102"/>
      <c r="Q88" s="102"/>
      <c r="R88" s="102"/>
      <c r="S88" s="102"/>
      <c r="T88" s="102"/>
      <c r="U88" s="5"/>
      <c r="V88" s="5"/>
      <c r="W88" s="5"/>
      <c r="X88" s="5"/>
      <c r="Y88" s="5"/>
    </row>
    <row r="89" spans="1:25" s="179" customFormat="1" ht="35.1" customHeight="1">
      <c r="A89" s="94">
        <f t="shared" si="2"/>
        <v>85</v>
      </c>
      <c r="B89" s="3">
        <v>20098</v>
      </c>
      <c r="C89" s="3" t="s">
        <v>455</v>
      </c>
      <c r="D89" s="94">
        <v>500000</v>
      </c>
      <c r="E89" s="94">
        <v>115649</v>
      </c>
      <c r="F89" s="94">
        <v>384351</v>
      </c>
      <c r="G89" s="94">
        <v>0</v>
      </c>
      <c r="H89" s="219">
        <v>0</v>
      </c>
      <c r="I89" s="94">
        <v>0</v>
      </c>
      <c r="J89" s="218">
        <v>0</v>
      </c>
      <c r="K89" s="94">
        <v>0</v>
      </c>
      <c r="L89" s="94"/>
      <c r="M89" s="94"/>
      <c r="N89" s="219"/>
      <c r="O89" s="3" t="s">
        <v>462</v>
      </c>
      <c r="P89" s="102"/>
      <c r="Q89" s="102"/>
      <c r="R89" s="102"/>
      <c r="S89" s="102"/>
      <c r="T89" s="102"/>
      <c r="U89" s="5"/>
      <c r="V89" s="5"/>
      <c r="W89" s="5"/>
      <c r="X89" s="5"/>
      <c r="Y89" s="5"/>
    </row>
    <row r="90" spans="1:25" s="105" customFormat="1" ht="35.1" customHeight="1">
      <c r="A90" s="94">
        <f t="shared" si="2"/>
        <v>86</v>
      </c>
      <c r="B90" s="17">
        <v>20108</v>
      </c>
      <c r="C90" s="106" t="s">
        <v>477</v>
      </c>
      <c r="D90" s="94">
        <v>3500000</v>
      </c>
      <c r="E90" s="94">
        <v>0</v>
      </c>
      <c r="F90" s="263">
        <v>350000</v>
      </c>
      <c r="G90" s="94">
        <v>0</v>
      </c>
      <c r="H90" s="219">
        <v>3150000</v>
      </c>
      <c r="I90" s="218">
        <v>0</v>
      </c>
      <c r="J90" s="94">
        <v>0</v>
      </c>
      <c r="K90" s="94">
        <v>0</v>
      </c>
      <c r="L90" s="94"/>
      <c r="M90" s="94"/>
      <c r="N90" s="219"/>
      <c r="O90" s="310" t="s">
        <v>550</v>
      </c>
      <c r="P90" s="16"/>
      <c r="Q90" s="16"/>
      <c r="R90" s="16"/>
      <c r="S90" s="16"/>
      <c r="T90" s="16"/>
      <c r="U90" s="16"/>
      <c r="V90" s="16"/>
      <c r="W90" s="16"/>
      <c r="X90" s="16"/>
      <c r="Y90" s="16"/>
    </row>
    <row r="91" spans="1:25" ht="35.1" customHeight="1">
      <c r="A91" s="94">
        <f t="shared" si="2"/>
        <v>87</v>
      </c>
      <c r="B91" s="17">
        <v>20109</v>
      </c>
      <c r="C91" s="106" t="s">
        <v>472</v>
      </c>
      <c r="D91" s="94">
        <v>1500000</v>
      </c>
      <c r="E91" s="94">
        <v>622648</v>
      </c>
      <c r="F91" s="94">
        <v>877352</v>
      </c>
      <c r="G91" s="94">
        <v>0</v>
      </c>
      <c r="H91" s="219">
        <v>0</v>
      </c>
      <c r="I91" s="94">
        <v>0</v>
      </c>
      <c r="J91" s="218">
        <v>0</v>
      </c>
      <c r="K91" s="94">
        <v>0</v>
      </c>
      <c r="L91" s="94"/>
      <c r="M91" s="94"/>
      <c r="N91" s="219"/>
      <c r="O91" s="3" t="s">
        <v>576</v>
      </c>
    </row>
    <row r="92" spans="1:25" s="105" customFormat="1" ht="35.1" customHeight="1">
      <c r="A92" s="94">
        <f t="shared" si="2"/>
        <v>88</v>
      </c>
      <c r="B92" s="17">
        <v>20110</v>
      </c>
      <c r="C92" s="106" t="s">
        <v>473</v>
      </c>
      <c r="D92" s="94">
        <v>1000000</v>
      </c>
      <c r="E92" s="94">
        <v>599000</v>
      </c>
      <c r="F92" s="94">
        <v>201000</v>
      </c>
      <c r="G92" s="94">
        <v>0</v>
      </c>
      <c r="H92" s="219">
        <v>200000</v>
      </c>
      <c r="I92" s="94">
        <v>0</v>
      </c>
      <c r="J92" s="218">
        <v>0</v>
      </c>
      <c r="K92" s="94">
        <v>0</v>
      </c>
      <c r="L92" s="94"/>
      <c r="M92" s="94"/>
      <c r="N92" s="219"/>
      <c r="O92" s="3" t="s">
        <v>529</v>
      </c>
      <c r="P92" s="102"/>
      <c r="Q92" s="102"/>
      <c r="R92" s="102"/>
      <c r="S92" s="102"/>
      <c r="T92" s="102"/>
      <c r="U92" s="5"/>
      <c r="V92" s="5"/>
      <c r="W92" s="5"/>
      <c r="X92" s="5"/>
      <c r="Y92" s="5"/>
    </row>
    <row r="93" spans="1:25" s="105" customFormat="1" ht="35.1" customHeight="1">
      <c r="A93" s="94">
        <f t="shared" si="2"/>
        <v>89</v>
      </c>
      <c r="B93" s="17">
        <v>20111</v>
      </c>
      <c r="C93" s="106" t="s">
        <v>500</v>
      </c>
      <c r="D93" s="94">
        <v>3400000</v>
      </c>
      <c r="E93" s="94">
        <v>0</v>
      </c>
      <c r="F93" s="94">
        <v>0</v>
      </c>
      <c r="G93" s="94">
        <v>0</v>
      </c>
      <c r="H93" s="219">
        <v>3400000</v>
      </c>
      <c r="I93" s="94"/>
      <c r="J93" s="218">
        <v>0</v>
      </c>
      <c r="K93" s="94">
        <v>0</v>
      </c>
      <c r="L93" s="94"/>
      <c r="M93" s="94"/>
      <c r="N93" s="219"/>
      <c r="O93" s="3" t="s">
        <v>508</v>
      </c>
      <c r="P93" s="102"/>
      <c r="Q93" s="102"/>
      <c r="R93" s="102"/>
      <c r="S93" s="102"/>
      <c r="T93" s="102"/>
      <c r="U93" s="5"/>
      <c r="V93" s="5"/>
      <c r="W93" s="5"/>
      <c r="X93" s="5"/>
      <c r="Y93" s="5"/>
    </row>
    <row r="94" spans="1:25" ht="60">
      <c r="A94" s="94">
        <f t="shared" si="2"/>
        <v>90</v>
      </c>
      <c r="B94" s="17">
        <v>20112</v>
      </c>
      <c r="C94" s="106" t="s">
        <v>501</v>
      </c>
      <c r="D94" s="94">
        <v>4700000</v>
      </c>
      <c r="E94" s="94">
        <v>0</v>
      </c>
      <c r="F94" s="94">
        <v>0</v>
      </c>
      <c r="G94" s="94">
        <v>0</v>
      </c>
      <c r="H94" s="219">
        <v>4700000</v>
      </c>
      <c r="I94" s="94"/>
      <c r="J94" s="218">
        <v>0</v>
      </c>
      <c r="K94" s="94">
        <v>0</v>
      </c>
      <c r="L94" s="94"/>
      <c r="M94" s="94"/>
      <c r="N94" s="219"/>
      <c r="O94" s="3" t="s">
        <v>515</v>
      </c>
      <c r="U94" s="5"/>
      <c r="V94" s="5"/>
      <c r="W94" s="5"/>
      <c r="X94" s="5"/>
      <c r="Y94" s="5"/>
    </row>
    <row r="95" spans="1:25" ht="35.1" customHeight="1">
      <c r="A95" s="94">
        <f t="shared" si="2"/>
        <v>91</v>
      </c>
      <c r="B95" s="17">
        <v>20113</v>
      </c>
      <c r="C95" s="106" t="s">
        <v>506</v>
      </c>
      <c r="D95" s="94">
        <v>2800000</v>
      </c>
      <c r="E95" s="94">
        <v>2042492</v>
      </c>
      <c r="F95" s="94">
        <v>757508</v>
      </c>
      <c r="G95" s="94">
        <v>0</v>
      </c>
      <c r="H95" s="219">
        <v>0</v>
      </c>
      <c r="I95" s="94"/>
      <c r="J95" s="218">
        <v>0</v>
      </c>
      <c r="K95" s="94">
        <v>0</v>
      </c>
      <c r="L95" s="94"/>
      <c r="M95" s="94"/>
      <c r="N95" s="219"/>
      <c r="O95" s="3" t="s">
        <v>507</v>
      </c>
      <c r="U95" s="5"/>
      <c r="V95" s="5"/>
      <c r="W95" s="5"/>
      <c r="X95" s="5"/>
      <c r="Y95" s="5"/>
    </row>
    <row r="96" spans="1:25" ht="65.25" customHeight="1">
      <c r="A96" s="94">
        <f t="shared" si="2"/>
        <v>92</v>
      </c>
      <c r="B96" s="17">
        <v>20114</v>
      </c>
      <c r="C96" s="106" t="s">
        <v>523</v>
      </c>
      <c r="D96" s="94">
        <v>9000000</v>
      </c>
      <c r="E96" s="94">
        <v>0</v>
      </c>
      <c r="F96" s="94">
        <v>0</v>
      </c>
      <c r="G96" s="94">
        <v>0</v>
      </c>
      <c r="H96" s="219">
        <v>9000000</v>
      </c>
      <c r="I96" s="94"/>
      <c r="J96" s="218">
        <v>0</v>
      </c>
      <c r="K96" s="94">
        <v>0</v>
      </c>
      <c r="L96" s="94"/>
      <c r="M96" s="94"/>
      <c r="N96" s="219"/>
      <c r="O96" s="3" t="s">
        <v>894</v>
      </c>
      <c r="U96" s="5"/>
      <c r="V96" s="5"/>
      <c r="W96" s="5"/>
      <c r="X96" s="5"/>
      <c r="Y96" s="5"/>
    </row>
    <row r="97" spans="1:25" ht="66" customHeight="1">
      <c r="A97" s="94">
        <f t="shared" si="2"/>
        <v>93</v>
      </c>
      <c r="B97" s="17">
        <v>20129</v>
      </c>
      <c r="C97" s="175" t="s">
        <v>549</v>
      </c>
      <c r="D97" s="94">
        <v>117500000</v>
      </c>
      <c r="E97" s="94">
        <v>0</v>
      </c>
      <c r="F97" s="94">
        <v>700000</v>
      </c>
      <c r="G97" s="94">
        <v>0</v>
      </c>
      <c r="H97" s="219">
        <v>116800000</v>
      </c>
      <c r="I97" s="94">
        <v>0</v>
      </c>
      <c r="J97" s="439">
        <v>0</v>
      </c>
      <c r="K97" s="94">
        <v>0</v>
      </c>
      <c r="L97" s="94"/>
      <c r="M97" s="94"/>
      <c r="N97" s="219"/>
      <c r="O97" s="3" t="s">
        <v>873</v>
      </c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ht="35.1" customHeight="1">
      <c r="A98" s="94">
        <f t="shared" si="2"/>
        <v>94</v>
      </c>
      <c r="B98" s="17">
        <v>20139</v>
      </c>
      <c r="C98" s="106" t="s">
        <v>577</v>
      </c>
      <c r="D98" s="94">
        <v>30650000</v>
      </c>
      <c r="E98" s="94">
        <v>26735522</v>
      </c>
      <c r="F98" s="94">
        <v>2064478</v>
      </c>
      <c r="G98" s="94">
        <v>0</v>
      </c>
      <c r="H98" s="434">
        <v>1850000</v>
      </c>
      <c r="I98" s="94"/>
      <c r="J98" s="218">
        <v>0</v>
      </c>
      <c r="K98" s="94">
        <v>0</v>
      </c>
      <c r="L98" s="94"/>
      <c r="M98" s="94"/>
      <c r="N98" s="434"/>
      <c r="O98" s="3" t="s">
        <v>580</v>
      </c>
    </row>
    <row r="99" spans="1:25" s="5" customFormat="1" ht="52.5" customHeight="1">
      <c r="A99" s="94">
        <f t="shared" si="2"/>
        <v>95</v>
      </c>
      <c r="B99" s="17">
        <v>20148</v>
      </c>
      <c r="C99" s="106" t="s">
        <v>641</v>
      </c>
      <c r="D99" s="94">
        <v>2000000</v>
      </c>
      <c r="E99" s="94">
        <v>250160</v>
      </c>
      <c r="F99" s="94">
        <v>1549840</v>
      </c>
      <c r="G99" s="94">
        <v>0</v>
      </c>
      <c r="H99" s="434">
        <v>200000</v>
      </c>
      <c r="I99" s="94">
        <v>0</v>
      </c>
      <c r="J99" s="218">
        <v>0</v>
      </c>
      <c r="K99" s="94">
        <v>0</v>
      </c>
      <c r="L99" s="94"/>
      <c r="M99" s="94"/>
      <c r="N99" s="434"/>
      <c r="O99" s="3" t="s">
        <v>671</v>
      </c>
      <c r="P99" s="102"/>
      <c r="Q99" s="102"/>
      <c r="R99" s="102"/>
      <c r="S99" s="102"/>
      <c r="T99" s="102"/>
    </row>
    <row r="100" spans="1:25" s="5" customFormat="1" ht="60">
      <c r="A100" s="94">
        <f t="shared" si="2"/>
        <v>96</v>
      </c>
      <c r="B100" s="17">
        <v>20149</v>
      </c>
      <c r="C100" s="106" t="s">
        <v>660</v>
      </c>
      <c r="D100" s="94">
        <v>7000000</v>
      </c>
      <c r="E100" s="94">
        <v>62540</v>
      </c>
      <c r="F100" s="94">
        <v>2787460</v>
      </c>
      <c r="G100" s="94">
        <v>1800000</v>
      </c>
      <c r="H100" s="219">
        <v>2350000</v>
      </c>
      <c r="I100" s="94">
        <v>0</v>
      </c>
      <c r="J100" s="218">
        <v>1800000</v>
      </c>
      <c r="K100" s="94">
        <v>1800000</v>
      </c>
      <c r="L100" s="94"/>
      <c r="M100" s="94"/>
      <c r="N100" s="219"/>
      <c r="O100" s="3" t="s">
        <v>751</v>
      </c>
      <c r="P100" s="102"/>
      <c r="Q100" s="102"/>
      <c r="R100" s="102"/>
      <c r="S100" s="102"/>
      <c r="T100" s="102"/>
    </row>
    <row r="101" spans="1:25" s="5" customFormat="1" ht="35.1" customHeight="1">
      <c r="A101" s="94">
        <f t="shared" si="2"/>
        <v>97</v>
      </c>
      <c r="B101" s="17">
        <v>20150</v>
      </c>
      <c r="C101" s="106" t="s">
        <v>604</v>
      </c>
      <c r="D101" s="94">
        <v>7500000</v>
      </c>
      <c r="E101" s="94">
        <v>0</v>
      </c>
      <c r="F101" s="94">
        <v>250000</v>
      </c>
      <c r="G101" s="94">
        <v>1500000</v>
      </c>
      <c r="H101" s="434">
        <v>5750000</v>
      </c>
      <c r="I101" s="94">
        <v>0</v>
      </c>
      <c r="J101" s="218">
        <v>1500000</v>
      </c>
      <c r="K101" s="94">
        <v>1500000</v>
      </c>
      <c r="L101" s="94"/>
      <c r="M101" s="94"/>
      <c r="N101" s="434"/>
      <c r="O101" s="3" t="s">
        <v>791</v>
      </c>
      <c r="P101" s="102"/>
      <c r="Q101" s="102"/>
      <c r="R101" s="102"/>
      <c r="S101" s="102"/>
      <c r="T101" s="102"/>
    </row>
    <row r="102" spans="1:25" s="5" customFormat="1" ht="35.1" customHeight="1">
      <c r="A102" s="94">
        <f t="shared" ref="A102:A120" si="3">1+A101</f>
        <v>98</v>
      </c>
      <c r="B102" s="17">
        <v>20151</v>
      </c>
      <c r="C102" s="106" t="s">
        <v>605</v>
      </c>
      <c r="D102" s="94">
        <v>10500000</v>
      </c>
      <c r="E102" s="94">
        <v>0</v>
      </c>
      <c r="F102" s="94">
        <v>100000</v>
      </c>
      <c r="G102" s="94">
        <v>0</v>
      </c>
      <c r="H102" s="219">
        <v>10400000</v>
      </c>
      <c r="I102" s="94">
        <v>0</v>
      </c>
      <c r="J102" s="218">
        <v>0</v>
      </c>
      <c r="K102" s="94">
        <v>0</v>
      </c>
      <c r="L102" s="94"/>
      <c r="M102" s="94"/>
      <c r="N102" s="219"/>
      <c r="O102" s="3" t="s">
        <v>606</v>
      </c>
      <c r="P102" s="102"/>
      <c r="Q102" s="102"/>
      <c r="R102" s="102"/>
      <c r="S102" s="102"/>
      <c r="T102" s="102"/>
    </row>
    <row r="103" spans="1:25" s="5" customFormat="1" ht="35.1" customHeight="1">
      <c r="A103" s="94">
        <f t="shared" si="3"/>
        <v>99</v>
      </c>
      <c r="B103" s="17">
        <v>20152</v>
      </c>
      <c r="C103" s="106" t="s">
        <v>607</v>
      </c>
      <c r="D103" s="94">
        <v>200000</v>
      </c>
      <c r="E103" s="94">
        <v>172610</v>
      </c>
      <c r="F103" s="94">
        <v>27390</v>
      </c>
      <c r="G103" s="94">
        <v>0</v>
      </c>
      <c r="H103" s="219">
        <v>0</v>
      </c>
      <c r="I103" s="94">
        <v>0</v>
      </c>
      <c r="J103" s="218">
        <v>0</v>
      </c>
      <c r="K103" s="94">
        <v>0</v>
      </c>
      <c r="L103" s="94"/>
      <c r="M103" s="94"/>
      <c r="N103" s="219"/>
      <c r="O103" s="3" t="s">
        <v>672</v>
      </c>
      <c r="P103" s="102"/>
      <c r="Q103" s="102"/>
      <c r="R103" s="102"/>
      <c r="S103" s="102"/>
      <c r="T103" s="102"/>
    </row>
    <row r="104" spans="1:25" s="5" customFormat="1" ht="35.1" customHeight="1">
      <c r="A104" s="94">
        <f t="shared" si="3"/>
        <v>100</v>
      </c>
      <c r="B104" s="17">
        <v>20153</v>
      </c>
      <c r="C104" s="106" t="s">
        <v>608</v>
      </c>
      <c r="D104" s="94">
        <v>700000</v>
      </c>
      <c r="E104" s="94">
        <v>199063</v>
      </c>
      <c r="F104" s="94">
        <v>500937</v>
      </c>
      <c r="G104" s="94">
        <v>0</v>
      </c>
      <c r="H104" s="219">
        <v>0</v>
      </c>
      <c r="I104" s="94">
        <v>0</v>
      </c>
      <c r="J104" s="218">
        <v>0</v>
      </c>
      <c r="K104" s="94">
        <v>0</v>
      </c>
      <c r="L104" s="94"/>
      <c r="M104" s="94"/>
      <c r="N104" s="219"/>
      <c r="O104" s="3" t="s">
        <v>708</v>
      </c>
      <c r="P104" s="102"/>
      <c r="Q104" s="102"/>
      <c r="R104" s="102"/>
      <c r="S104" s="102"/>
      <c r="T104" s="102"/>
    </row>
    <row r="105" spans="1:25" s="5" customFormat="1" ht="35.1" customHeight="1">
      <c r="A105" s="94">
        <f t="shared" si="3"/>
        <v>101</v>
      </c>
      <c r="B105" s="17">
        <v>20154</v>
      </c>
      <c r="C105" s="106" t="s">
        <v>609</v>
      </c>
      <c r="D105" s="94">
        <v>5000000</v>
      </c>
      <c r="E105" s="94">
        <v>863902</v>
      </c>
      <c r="F105" s="94">
        <v>1886098</v>
      </c>
      <c r="G105" s="94">
        <v>1750000</v>
      </c>
      <c r="H105" s="434">
        <v>500000</v>
      </c>
      <c r="I105" s="94">
        <v>0</v>
      </c>
      <c r="J105" s="218">
        <v>1750000</v>
      </c>
      <c r="K105" s="94">
        <v>1750000</v>
      </c>
      <c r="L105" s="94"/>
      <c r="M105" s="94"/>
      <c r="N105" s="434"/>
      <c r="O105" s="3" t="s">
        <v>735</v>
      </c>
      <c r="P105" s="102"/>
      <c r="Q105" s="102"/>
      <c r="R105" s="102"/>
      <c r="S105" s="102"/>
      <c r="T105" s="102"/>
    </row>
    <row r="106" spans="1:25" s="5" customFormat="1" ht="35.1" customHeight="1">
      <c r="A106" s="94">
        <f t="shared" si="3"/>
        <v>102</v>
      </c>
      <c r="B106" s="17">
        <v>20157</v>
      </c>
      <c r="C106" s="106" t="s">
        <v>628</v>
      </c>
      <c r="D106" s="94">
        <v>1330000</v>
      </c>
      <c r="E106" s="94">
        <v>0</v>
      </c>
      <c r="F106" s="94">
        <v>330000</v>
      </c>
      <c r="G106" s="94">
        <v>1000000</v>
      </c>
      <c r="H106" s="219">
        <v>0</v>
      </c>
      <c r="I106" s="94">
        <v>0</v>
      </c>
      <c r="J106" s="218">
        <v>1000000</v>
      </c>
      <c r="K106" s="94">
        <v>1000000</v>
      </c>
      <c r="L106" s="94"/>
      <c r="M106" s="94"/>
      <c r="N106" s="219"/>
      <c r="O106" s="3" t="s">
        <v>673</v>
      </c>
      <c r="P106" s="102"/>
      <c r="Q106" s="102"/>
      <c r="R106" s="102"/>
      <c r="S106" s="102"/>
      <c r="T106" s="102"/>
    </row>
    <row r="107" spans="1:25" s="5" customFormat="1" ht="35.1" customHeight="1">
      <c r="A107" s="94">
        <f t="shared" si="3"/>
        <v>103</v>
      </c>
      <c r="B107" s="17">
        <v>20158</v>
      </c>
      <c r="C107" s="106" t="s">
        <v>610</v>
      </c>
      <c r="D107" s="94">
        <v>40000000</v>
      </c>
      <c r="E107" s="94">
        <v>0</v>
      </c>
      <c r="F107" s="94">
        <v>500000</v>
      </c>
      <c r="G107" s="94">
        <v>250000</v>
      </c>
      <c r="H107" s="219">
        <v>39250000</v>
      </c>
      <c r="I107" s="94">
        <v>0</v>
      </c>
      <c r="J107" s="218">
        <v>250000</v>
      </c>
      <c r="K107" s="94">
        <v>250000</v>
      </c>
      <c r="L107" s="94"/>
      <c r="M107" s="94"/>
      <c r="N107" s="219"/>
      <c r="O107" s="3" t="s">
        <v>656</v>
      </c>
      <c r="P107" s="102"/>
      <c r="Q107" s="102"/>
      <c r="R107" s="102"/>
      <c r="S107" s="102"/>
      <c r="T107" s="102"/>
    </row>
    <row r="108" spans="1:25" s="5" customFormat="1" ht="35.1" customHeight="1">
      <c r="A108" s="94">
        <f t="shared" si="3"/>
        <v>104</v>
      </c>
      <c r="B108" s="17">
        <v>20159</v>
      </c>
      <c r="C108" s="106" t="s">
        <v>611</v>
      </c>
      <c r="D108" s="94">
        <v>36000000</v>
      </c>
      <c r="E108" s="94">
        <v>0</v>
      </c>
      <c r="F108" s="94">
        <v>500000</v>
      </c>
      <c r="G108" s="94">
        <v>1000000</v>
      </c>
      <c r="H108" s="219">
        <v>34500000</v>
      </c>
      <c r="I108" s="94">
        <v>0</v>
      </c>
      <c r="J108" s="218">
        <v>1000000</v>
      </c>
      <c r="K108" s="94">
        <v>1000000</v>
      </c>
      <c r="L108" s="94"/>
      <c r="M108" s="94"/>
      <c r="N108" s="219"/>
      <c r="O108" s="3" t="s">
        <v>674</v>
      </c>
      <c r="P108" s="102"/>
      <c r="Q108" s="102"/>
      <c r="R108" s="102"/>
      <c r="S108" s="102"/>
      <c r="T108" s="102"/>
    </row>
    <row r="109" spans="1:25" s="5" customFormat="1" ht="35.1" customHeight="1">
      <c r="A109" s="94">
        <f t="shared" si="3"/>
        <v>105</v>
      </c>
      <c r="B109" s="17">
        <v>20160</v>
      </c>
      <c r="C109" s="106" t="s">
        <v>612</v>
      </c>
      <c r="D109" s="94">
        <v>16000000</v>
      </c>
      <c r="E109" s="94">
        <v>0</v>
      </c>
      <c r="F109" s="94">
        <v>200000</v>
      </c>
      <c r="G109" s="94">
        <v>400000</v>
      </c>
      <c r="H109" s="219">
        <v>15400000</v>
      </c>
      <c r="I109" s="94">
        <v>0</v>
      </c>
      <c r="J109" s="218">
        <v>400000</v>
      </c>
      <c r="K109" s="94">
        <v>0</v>
      </c>
      <c r="M109" s="94"/>
      <c r="N109" s="94">
        <v>400000</v>
      </c>
      <c r="O109" s="3" t="s">
        <v>675</v>
      </c>
      <c r="P109" s="102"/>
      <c r="Q109" s="102"/>
      <c r="R109" s="102"/>
      <c r="S109" s="102"/>
      <c r="T109" s="102"/>
    </row>
    <row r="110" spans="1:25" s="5" customFormat="1" ht="35.1" customHeight="1">
      <c r="A110" s="94">
        <f t="shared" si="3"/>
        <v>106</v>
      </c>
      <c r="B110" s="17">
        <v>20162</v>
      </c>
      <c r="C110" s="106" t="s">
        <v>648</v>
      </c>
      <c r="D110" s="94">
        <v>20100000</v>
      </c>
      <c r="E110" s="94">
        <v>3749751</v>
      </c>
      <c r="F110" s="94">
        <v>7150249</v>
      </c>
      <c r="G110" s="94">
        <v>1000000</v>
      </c>
      <c r="H110" s="434">
        <v>8200000</v>
      </c>
      <c r="I110" s="94">
        <v>0</v>
      </c>
      <c r="J110" s="94">
        <v>1000000</v>
      </c>
      <c r="K110" s="94">
        <v>1000000</v>
      </c>
      <c r="L110" s="94"/>
      <c r="M110" s="94"/>
      <c r="N110" s="434"/>
      <c r="O110" s="3" t="s">
        <v>682</v>
      </c>
      <c r="P110" s="102"/>
      <c r="Q110" s="102"/>
      <c r="R110" s="102"/>
      <c r="S110" s="102"/>
      <c r="T110" s="102"/>
    </row>
    <row r="111" spans="1:25" s="5" customFormat="1" ht="35.1" customHeight="1">
      <c r="A111" s="94">
        <f t="shared" si="3"/>
        <v>107</v>
      </c>
      <c r="B111" s="17">
        <v>20179</v>
      </c>
      <c r="C111" s="106" t="s">
        <v>770</v>
      </c>
      <c r="D111" s="94">
        <v>500000</v>
      </c>
      <c r="E111" s="94">
        <v>0</v>
      </c>
      <c r="F111" s="94">
        <v>500000</v>
      </c>
      <c r="G111" s="94">
        <v>0</v>
      </c>
      <c r="H111" s="219">
        <v>0</v>
      </c>
      <c r="I111" s="94">
        <v>0</v>
      </c>
      <c r="J111" s="94">
        <v>0</v>
      </c>
      <c r="K111" s="94">
        <v>0</v>
      </c>
      <c r="L111" s="94"/>
      <c r="M111" s="94"/>
      <c r="N111" s="219"/>
      <c r="O111" s="3" t="s">
        <v>771</v>
      </c>
      <c r="P111" s="102"/>
      <c r="Q111" s="102"/>
      <c r="R111" s="102"/>
      <c r="S111" s="102"/>
      <c r="T111" s="102"/>
    </row>
    <row r="112" spans="1:25" s="5" customFormat="1" ht="35.1" customHeight="1">
      <c r="A112" s="94">
        <f t="shared" si="3"/>
        <v>108</v>
      </c>
      <c r="B112" s="17">
        <v>20182</v>
      </c>
      <c r="C112" s="106" t="s">
        <v>773</v>
      </c>
      <c r="D112" s="94">
        <v>78800000</v>
      </c>
      <c r="E112" s="94">
        <v>0</v>
      </c>
      <c r="F112" s="94">
        <v>6942780</v>
      </c>
      <c r="G112" s="94">
        <v>0</v>
      </c>
      <c r="H112" s="434">
        <v>71857220</v>
      </c>
      <c r="I112" s="94">
        <v>0</v>
      </c>
      <c r="J112" s="94">
        <v>0</v>
      </c>
      <c r="K112" s="94">
        <v>0</v>
      </c>
      <c r="L112" s="94"/>
      <c r="M112" s="94"/>
      <c r="N112" s="434"/>
      <c r="O112" s="106" t="s">
        <v>982</v>
      </c>
      <c r="P112" s="102"/>
      <c r="Q112" s="102"/>
      <c r="R112" s="102"/>
      <c r="S112" s="102"/>
      <c r="T112" s="102"/>
    </row>
    <row r="113" spans="1:22" s="5" customFormat="1" ht="45">
      <c r="A113" s="94">
        <f t="shared" si="3"/>
        <v>109</v>
      </c>
      <c r="B113" s="17">
        <v>20183</v>
      </c>
      <c r="C113" s="106" t="s">
        <v>774</v>
      </c>
      <c r="D113" s="94">
        <v>170500000</v>
      </c>
      <c r="E113" s="94">
        <v>0</v>
      </c>
      <c r="F113" s="94">
        <v>600000</v>
      </c>
      <c r="G113" s="94">
        <v>8000000</v>
      </c>
      <c r="H113" s="434">
        <v>161900000</v>
      </c>
      <c r="I113" s="94">
        <v>0</v>
      </c>
      <c r="J113" s="94">
        <v>8000000</v>
      </c>
      <c r="K113" s="94">
        <v>0</v>
      </c>
      <c r="L113" s="94">
        <v>8000000</v>
      </c>
      <c r="M113" s="94"/>
      <c r="N113" s="434"/>
      <c r="O113" s="3" t="s">
        <v>983</v>
      </c>
      <c r="P113" s="102"/>
      <c r="Q113" s="102"/>
      <c r="R113" s="102"/>
      <c r="S113" s="102"/>
      <c r="T113" s="102"/>
    </row>
    <row r="114" spans="1:22" s="5" customFormat="1" ht="35.1" customHeight="1">
      <c r="A114" s="94">
        <f t="shared" si="3"/>
        <v>110</v>
      </c>
      <c r="B114" s="17">
        <v>20184</v>
      </c>
      <c r="C114" s="106" t="s">
        <v>775</v>
      </c>
      <c r="D114" s="94">
        <v>9800000</v>
      </c>
      <c r="E114" s="94">
        <v>0</v>
      </c>
      <c r="F114" s="94">
        <v>800000</v>
      </c>
      <c r="G114" s="94">
        <v>4000000</v>
      </c>
      <c r="H114" s="434">
        <v>5000000</v>
      </c>
      <c r="I114" s="94">
        <v>0</v>
      </c>
      <c r="J114" s="94">
        <v>4000000</v>
      </c>
      <c r="K114" s="94">
        <v>4000000</v>
      </c>
      <c r="L114" s="94"/>
      <c r="M114" s="94"/>
      <c r="N114" s="434"/>
      <c r="O114" s="3" t="s">
        <v>984</v>
      </c>
      <c r="P114" s="102"/>
      <c r="Q114" s="102"/>
      <c r="R114" s="102"/>
      <c r="S114" s="102"/>
      <c r="T114" s="102"/>
    </row>
    <row r="115" spans="1:22" s="5" customFormat="1" ht="35.1" customHeight="1">
      <c r="A115" s="94">
        <f t="shared" si="3"/>
        <v>111</v>
      </c>
      <c r="B115" s="17">
        <v>20186</v>
      </c>
      <c r="C115" s="106" t="s">
        <v>792</v>
      </c>
      <c r="D115" s="94">
        <v>2000000</v>
      </c>
      <c r="E115" s="94">
        <v>0</v>
      </c>
      <c r="F115" s="94">
        <v>400000</v>
      </c>
      <c r="G115" s="94">
        <v>1000000</v>
      </c>
      <c r="H115" s="434">
        <v>600000</v>
      </c>
      <c r="I115" s="94">
        <v>0</v>
      </c>
      <c r="J115" s="94">
        <v>1000000</v>
      </c>
      <c r="K115" s="94">
        <v>1000000</v>
      </c>
      <c r="L115" s="94"/>
      <c r="M115" s="94"/>
      <c r="N115" s="434"/>
      <c r="O115" s="3" t="s">
        <v>985</v>
      </c>
      <c r="P115" s="217"/>
      <c r="Q115" s="217"/>
      <c r="R115" s="217"/>
      <c r="S115" s="217"/>
      <c r="T115" s="217"/>
      <c r="U115" s="217"/>
      <c r="V115" s="217"/>
    </row>
    <row r="116" spans="1:22" s="5" customFormat="1" ht="35.1" customHeight="1">
      <c r="A116" s="94">
        <f t="shared" si="3"/>
        <v>112</v>
      </c>
      <c r="B116" s="17">
        <v>20192</v>
      </c>
      <c r="C116" s="106" t="s">
        <v>793</v>
      </c>
      <c r="D116" s="94">
        <v>500000</v>
      </c>
      <c r="E116" s="94">
        <v>0</v>
      </c>
      <c r="F116" s="94">
        <v>0</v>
      </c>
      <c r="G116" s="94">
        <v>500000</v>
      </c>
      <c r="H116" s="219">
        <v>0</v>
      </c>
      <c r="I116" s="94">
        <v>0</v>
      </c>
      <c r="J116" s="94">
        <v>500000</v>
      </c>
      <c r="K116" s="94">
        <v>500000</v>
      </c>
      <c r="L116" s="94"/>
      <c r="M116" s="94"/>
      <c r="N116" s="219"/>
      <c r="O116" s="3" t="s">
        <v>986</v>
      </c>
      <c r="P116" s="217"/>
      <c r="Q116" s="217"/>
      <c r="R116" s="217"/>
      <c r="S116" s="217"/>
      <c r="T116" s="217"/>
      <c r="U116" s="217"/>
      <c r="V116" s="217"/>
    </row>
    <row r="117" spans="1:22" s="5" customFormat="1" ht="35.1" customHeight="1">
      <c r="A117" s="94">
        <f t="shared" si="3"/>
        <v>113</v>
      </c>
      <c r="B117" s="17">
        <v>20193</v>
      </c>
      <c r="C117" s="106" t="s">
        <v>794</v>
      </c>
      <c r="D117" s="94">
        <v>30000000</v>
      </c>
      <c r="E117" s="94">
        <v>0</v>
      </c>
      <c r="F117" s="94"/>
      <c r="G117" s="94">
        <v>3000000</v>
      </c>
      <c r="H117" s="219">
        <v>27000000</v>
      </c>
      <c r="I117" s="94">
        <v>0</v>
      </c>
      <c r="J117" s="94">
        <v>3000000</v>
      </c>
      <c r="K117" s="94">
        <v>0</v>
      </c>
      <c r="L117" s="94">
        <v>3000000</v>
      </c>
      <c r="M117" s="94"/>
      <c r="N117" s="219"/>
      <c r="O117" s="3" t="s">
        <v>874</v>
      </c>
      <c r="P117" s="217"/>
      <c r="Q117" s="217"/>
      <c r="R117" s="217"/>
      <c r="S117" s="217"/>
      <c r="T117" s="217"/>
      <c r="U117" s="217"/>
      <c r="V117" s="217"/>
    </row>
    <row r="118" spans="1:22" s="5" customFormat="1" ht="35.1" customHeight="1">
      <c r="A118" s="94">
        <f t="shared" si="3"/>
        <v>114</v>
      </c>
      <c r="B118" s="17">
        <v>20194</v>
      </c>
      <c r="C118" s="106" t="s">
        <v>795</v>
      </c>
      <c r="D118" s="94">
        <v>30000000</v>
      </c>
      <c r="E118" s="94"/>
      <c r="F118" s="94"/>
      <c r="G118" s="94">
        <v>3000000</v>
      </c>
      <c r="H118" s="219">
        <v>27000000</v>
      </c>
      <c r="I118" s="94"/>
      <c r="J118" s="94">
        <v>3000000</v>
      </c>
      <c r="K118" s="94">
        <v>0</v>
      </c>
      <c r="L118" s="94">
        <v>3000000</v>
      </c>
      <c r="M118" s="94"/>
      <c r="N118" s="219"/>
      <c r="O118" s="3" t="s">
        <v>874</v>
      </c>
      <c r="P118" s="217"/>
      <c r="Q118" s="217"/>
      <c r="R118" s="217"/>
      <c r="S118" s="217"/>
      <c r="T118" s="217"/>
      <c r="U118" s="217"/>
      <c r="V118" s="217"/>
    </row>
    <row r="119" spans="1:22" s="5" customFormat="1" ht="35.1" customHeight="1">
      <c r="A119" s="94">
        <f t="shared" si="3"/>
        <v>115</v>
      </c>
      <c r="B119" s="17">
        <v>20195</v>
      </c>
      <c r="C119" s="106" t="s">
        <v>796</v>
      </c>
      <c r="D119" s="94">
        <v>5600000</v>
      </c>
      <c r="E119" s="94"/>
      <c r="F119" s="94"/>
      <c r="G119" s="94">
        <v>500000</v>
      </c>
      <c r="H119" s="219">
        <v>5100000</v>
      </c>
      <c r="I119" s="94"/>
      <c r="J119" s="94">
        <v>500000</v>
      </c>
      <c r="K119" s="94">
        <v>500000</v>
      </c>
      <c r="L119" s="94"/>
      <c r="M119" s="94"/>
      <c r="N119" s="219"/>
      <c r="O119" s="3" t="s">
        <v>987</v>
      </c>
      <c r="P119" s="217"/>
      <c r="Q119" s="217"/>
      <c r="R119" s="217"/>
      <c r="S119" s="217"/>
      <c r="T119" s="217"/>
      <c r="U119" s="217"/>
      <c r="V119" s="217"/>
    </row>
    <row r="120" spans="1:22" ht="35.1" customHeight="1">
      <c r="A120" s="94">
        <f t="shared" si="3"/>
        <v>116</v>
      </c>
      <c r="B120" s="17">
        <v>20196</v>
      </c>
      <c r="C120" s="180" t="s">
        <v>826</v>
      </c>
      <c r="D120" s="94">
        <v>4539696</v>
      </c>
      <c r="E120" s="94">
        <v>0</v>
      </c>
      <c r="F120" s="94">
        <v>0</v>
      </c>
      <c r="G120" s="94">
        <v>4539696</v>
      </c>
      <c r="H120" s="219">
        <v>0</v>
      </c>
      <c r="I120" s="94">
        <v>0</v>
      </c>
      <c r="J120" s="94">
        <v>4539696</v>
      </c>
      <c r="K120" s="94">
        <v>0</v>
      </c>
      <c r="L120" s="94"/>
      <c r="M120" s="94"/>
      <c r="N120" s="219">
        <v>4539696</v>
      </c>
      <c r="O120" s="342" t="s">
        <v>1022</v>
      </c>
    </row>
    <row r="121" spans="1:22" s="228" customFormat="1" ht="35.1" customHeight="1">
      <c r="A121" s="200">
        <f>COUNT(A5:A120)</f>
        <v>116</v>
      </c>
      <c r="B121" s="197"/>
      <c r="C121" s="200"/>
      <c r="D121" s="200">
        <f t="shared" ref="D121:N121" si="4">SUM(D5:D120)</f>
        <v>4847923414</v>
      </c>
      <c r="E121" s="200">
        <f t="shared" si="4"/>
        <v>2119076790</v>
      </c>
      <c r="F121" s="200">
        <f t="shared" si="4"/>
        <v>264006328</v>
      </c>
      <c r="G121" s="200">
        <f t="shared" si="4"/>
        <v>417853301</v>
      </c>
      <c r="H121" s="438">
        <f t="shared" si="4"/>
        <v>2046986995</v>
      </c>
      <c r="I121" s="200">
        <f t="shared" si="4"/>
        <v>9951504</v>
      </c>
      <c r="J121" s="200">
        <f t="shared" si="4"/>
        <v>407901797</v>
      </c>
      <c r="K121" s="200">
        <f t="shared" si="4"/>
        <v>192160573.69999999</v>
      </c>
      <c r="L121" s="200">
        <f t="shared" si="4"/>
        <v>55700000</v>
      </c>
      <c r="M121" s="200">
        <f t="shared" si="4"/>
        <v>90000000</v>
      </c>
      <c r="N121" s="437">
        <f t="shared" si="4"/>
        <v>70041223.299999997</v>
      </c>
      <c r="O121" s="227"/>
      <c r="P121" s="102"/>
      <c r="Q121" s="102"/>
      <c r="R121" s="102"/>
      <c r="S121" s="102"/>
      <c r="T121" s="102"/>
    </row>
    <row r="122" spans="1:22" s="186" customFormat="1">
      <c r="B122" s="173"/>
      <c r="C122" s="109"/>
      <c r="D122" s="103"/>
      <c r="E122" s="103"/>
      <c r="F122" s="103"/>
      <c r="G122" s="103"/>
      <c r="H122" s="370"/>
      <c r="I122" s="103"/>
      <c r="J122" s="317"/>
      <c r="K122" s="102"/>
      <c r="L122" s="102"/>
      <c r="M122" s="102"/>
      <c r="N122" s="370"/>
    </row>
    <row r="123" spans="1:22" s="186" customFormat="1">
      <c r="B123" s="173"/>
      <c r="C123" s="109"/>
      <c r="D123" s="103"/>
      <c r="E123" s="103"/>
      <c r="F123" s="103"/>
      <c r="G123" s="103"/>
      <c r="H123" s="370"/>
      <c r="I123" s="103"/>
      <c r="J123" s="317"/>
      <c r="K123" s="102"/>
      <c r="L123" s="102"/>
      <c r="M123" s="102"/>
      <c r="N123" s="370"/>
    </row>
    <row r="124" spans="1:22" s="186" customFormat="1">
      <c r="B124" s="173"/>
      <c r="C124" s="109"/>
      <c r="D124" s="103"/>
      <c r="E124" s="103"/>
      <c r="F124" s="103"/>
      <c r="G124" s="103"/>
      <c r="H124" s="370"/>
      <c r="I124" s="103"/>
      <c r="J124" s="317"/>
      <c r="K124" s="102"/>
      <c r="L124" s="102"/>
      <c r="M124" s="102"/>
      <c r="N124" s="370"/>
    </row>
    <row r="125" spans="1:22" s="186" customFormat="1">
      <c r="B125" s="173"/>
      <c r="C125" s="109"/>
      <c r="D125" s="103"/>
      <c r="E125" s="103"/>
      <c r="F125" s="103"/>
      <c r="G125" s="103"/>
      <c r="H125" s="370"/>
      <c r="I125" s="103"/>
      <c r="J125" s="317"/>
      <c r="K125" s="102"/>
      <c r="L125" s="102"/>
      <c r="M125" s="102"/>
      <c r="N125" s="370"/>
    </row>
  </sheetData>
  <sheetProtection formatCells="0" formatColumns="0" formatRows="0" insertColumns="0" insertRows="0" insertHyperlinks="0" deleteColumns="0" deleteRows="0" sort="0" autoFilter="0" pivotTables="0"/>
  <conditionalFormatting sqref="H16">
    <cfRule type="cellIs" dxfId="43" priority="5" operator="lessThan">
      <formula>0</formula>
    </cfRule>
  </conditionalFormatting>
  <conditionalFormatting sqref="J81">
    <cfRule type="cellIs" dxfId="42" priority="3" operator="equal">
      <formula>0</formula>
    </cfRule>
  </conditionalFormatting>
  <conditionalFormatting sqref="O4:O5">
    <cfRule type="cellIs" dxfId="41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0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60E09-3835-405C-8278-16651D3E9D8C}">
  <dimension ref="A1:Q23"/>
  <sheetViews>
    <sheetView showZeros="0" rightToLeft="1" zoomScaleNormal="100" workbookViewId="0">
      <selection activeCell="E4" sqref="E4:F15"/>
    </sheetView>
  </sheetViews>
  <sheetFormatPr defaultColWidth="9.140625" defaultRowHeight="14.25"/>
  <cols>
    <col min="1" max="3" width="4.140625" style="444" customWidth="1"/>
    <col min="4" max="4" width="38.85546875" style="444" customWidth="1"/>
    <col min="5" max="5" width="30.42578125" style="444" customWidth="1"/>
    <col min="6" max="6" width="12.140625" style="444" customWidth="1"/>
    <col min="7" max="7" width="5.5703125" style="444" customWidth="1"/>
    <col min="8" max="9" width="12.140625" style="444" customWidth="1"/>
    <col min="10" max="10" width="7.85546875" style="444" customWidth="1"/>
    <col min="11" max="16384" width="9.140625" style="444"/>
  </cols>
  <sheetData>
    <row r="1" spans="1:17" ht="6" customHeight="1"/>
    <row r="2" spans="1:17" ht="20.25">
      <c r="A2" s="446"/>
      <c r="C2" s="445" t="s">
        <v>342</v>
      </c>
      <c r="D2" s="446"/>
      <c r="E2" s="446"/>
      <c r="F2" s="446"/>
      <c r="G2" s="446"/>
      <c r="H2" s="446"/>
      <c r="I2" s="446"/>
      <c r="J2" s="446"/>
      <c r="K2" s="446"/>
      <c r="L2" s="446"/>
    </row>
    <row r="3" spans="1:17" ht="9.75" customHeight="1" thickBot="1">
      <c r="A3" s="446"/>
      <c r="C3" s="445"/>
      <c r="D3" s="446"/>
      <c r="E3" s="446"/>
      <c r="F3" s="446"/>
      <c r="G3" s="446"/>
      <c r="H3" s="446"/>
      <c r="I3" s="446"/>
      <c r="J3" s="446"/>
      <c r="K3" s="446"/>
      <c r="L3" s="446"/>
    </row>
    <row r="4" spans="1:17" ht="16.5" thickBot="1">
      <c r="A4" s="446"/>
      <c r="B4" s="447" t="s">
        <v>86</v>
      </c>
      <c r="C4" s="446" t="s">
        <v>630</v>
      </c>
      <c r="D4" s="446"/>
      <c r="E4" s="446"/>
      <c r="F4" s="448">
        <v>120325729</v>
      </c>
      <c r="I4" s="446"/>
      <c r="J4" s="446"/>
      <c r="K4" s="446"/>
      <c r="L4" s="446"/>
    </row>
    <row r="5" spans="1:17" ht="6" customHeight="1" thickBot="1">
      <c r="A5" s="446"/>
      <c r="C5" s="445"/>
      <c r="D5" s="446"/>
      <c r="E5" s="446"/>
      <c r="F5" s="446"/>
      <c r="H5" s="446"/>
      <c r="I5" s="446"/>
      <c r="J5" s="446"/>
      <c r="K5" s="446"/>
      <c r="L5" s="446"/>
    </row>
    <row r="6" spans="1:17" ht="16.5" thickBot="1">
      <c r="B6" s="447" t="s">
        <v>86</v>
      </c>
      <c r="C6" s="446" t="s">
        <v>567</v>
      </c>
      <c r="D6" s="446"/>
      <c r="F6" s="448">
        <v>112</v>
      </c>
      <c r="I6" s="446"/>
      <c r="J6" s="446"/>
      <c r="K6" s="446"/>
      <c r="L6" s="446"/>
      <c r="M6" s="446"/>
      <c r="N6" s="446"/>
      <c r="O6" s="446"/>
      <c r="P6" s="446"/>
      <c r="Q6" s="446"/>
    </row>
    <row r="7" spans="1:17" ht="7.5" customHeight="1">
      <c r="B7" s="447"/>
      <c r="C7" s="446"/>
      <c r="D7" s="446"/>
      <c r="E7" s="446"/>
      <c r="F7" s="446"/>
      <c r="H7" s="446"/>
      <c r="I7" s="446"/>
      <c r="J7" s="446"/>
      <c r="K7" s="446"/>
      <c r="L7" s="446"/>
      <c r="M7" s="446"/>
      <c r="N7" s="446"/>
      <c r="O7" s="446"/>
      <c r="P7" s="446"/>
      <c r="Q7" s="446"/>
    </row>
    <row r="8" spans="1:17" ht="15.75">
      <c r="B8" s="447" t="s">
        <v>86</v>
      </c>
      <c r="C8" s="446" t="s">
        <v>159</v>
      </c>
      <c r="D8" s="446"/>
      <c r="E8" s="446"/>
      <c r="F8" s="446"/>
      <c r="G8" s="446"/>
      <c r="H8" s="446"/>
      <c r="I8" s="446"/>
      <c r="J8" s="446"/>
      <c r="K8" s="446"/>
      <c r="L8" s="446"/>
    </row>
    <row r="9" spans="1:17" ht="9" customHeight="1" thickBot="1"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</row>
    <row r="10" spans="1:17" ht="15.75">
      <c r="D10" s="449" t="s">
        <v>160</v>
      </c>
      <c r="E10" s="450" t="s">
        <v>161</v>
      </c>
      <c r="F10" s="451" t="s">
        <v>162</v>
      </c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</row>
    <row r="11" spans="1:17" ht="15.75">
      <c r="C11" s="447"/>
      <c r="D11" s="452" t="s">
        <v>7</v>
      </c>
      <c r="E11" s="453">
        <v>78754038</v>
      </c>
      <c r="F11" s="168">
        <v>0.65450705060760528</v>
      </c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</row>
    <row r="12" spans="1:17" ht="15.75">
      <c r="C12" s="447"/>
      <c r="D12" s="452" t="s">
        <v>8</v>
      </c>
      <c r="E12" s="453">
        <v>18681235</v>
      </c>
      <c r="F12" s="168">
        <v>0.15525553142503712</v>
      </c>
      <c r="G12" s="446"/>
      <c r="H12" s="446"/>
      <c r="I12" s="446"/>
      <c r="J12" s="446"/>
      <c r="K12" s="446"/>
      <c r="L12" s="446"/>
      <c r="M12" s="446"/>
      <c r="N12" s="446"/>
      <c r="O12" s="446"/>
      <c r="P12" s="446"/>
      <c r="Q12" s="446"/>
    </row>
    <row r="13" spans="1:17" ht="15.75">
      <c r="C13" s="447"/>
      <c r="D13" s="452" t="s">
        <v>155</v>
      </c>
      <c r="E13" s="453">
        <v>2800000</v>
      </c>
      <c r="F13" s="168">
        <v>2.3270168593784293E-2</v>
      </c>
      <c r="G13" s="446"/>
      <c r="H13" s="446"/>
      <c r="I13" s="446"/>
      <c r="J13" s="446"/>
      <c r="K13" s="446"/>
      <c r="L13" s="446"/>
      <c r="M13" s="446"/>
      <c r="N13" s="446"/>
      <c r="O13" s="446"/>
      <c r="P13" s="446"/>
      <c r="Q13" s="446"/>
    </row>
    <row r="14" spans="1:17" ht="15.75">
      <c r="C14" s="447"/>
      <c r="D14" s="452" t="s">
        <v>53</v>
      </c>
      <c r="E14" s="453">
        <v>20090456</v>
      </c>
      <c r="F14" s="168">
        <v>0.1669672493735733</v>
      </c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</row>
    <row r="15" spans="1:17" ht="16.5" thickBot="1">
      <c r="C15" s="447"/>
      <c r="D15" s="454" t="s">
        <v>61</v>
      </c>
      <c r="E15" s="455">
        <v>120325729</v>
      </c>
      <c r="F15" s="199">
        <v>1</v>
      </c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</row>
    <row r="16" spans="1:17" ht="7.5" customHeight="1">
      <c r="C16" s="447"/>
      <c r="D16" s="456"/>
      <c r="E16" s="457"/>
      <c r="F16" s="225"/>
      <c r="G16" s="446"/>
      <c r="H16" s="446"/>
      <c r="I16" s="446"/>
      <c r="J16" s="446"/>
      <c r="K16" s="446"/>
      <c r="L16" s="446"/>
      <c r="M16" s="446"/>
      <c r="N16" s="446"/>
      <c r="O16" s="446"/>
      <c r="P16" s="446"/>
      <c r="Q16" s="446"/>
    </row>
    <row r="17" spans="2:17" s="191" customFormat="1" ht="15.75">
      <c r="C17" s="193" t="s">
        <v>86</v>
      </c>
      <c r="D17" s="280" t="s">
        <v>320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2:17" s="191" customFormat="1" ht="15.75">
      <c r="C18" s="193"/>
      <c r="D18" s="280" t="s">
        <v>999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2:17" ht="6.75" customHeight="1">
      <c r="C19" s="447"/>
      <c r="D19" s="456"/>
      <c r="E19" s="457"/>
      <c r="F19" s="225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</row>
    <row r="20" spans="2:17" ht="15.75">
      <c r="C20" s="446"/>
      <c r="D20" s="492" t="s">
        <v>974</v>
      </c>
      <c r="E20" s="446"/>
      <c r="F20" s="446"/>
      <c r="H20" s="446"/>
      <c r="I20" s="446"/>
      <c r="J20" s="446"/>
      <c r="K20" s="446"/>
      <c r="L20" s="446"/>
    </row>
    <row r="21" spans="2:17" ht="15.75">
      <c r="B21" s="447"/>
      <c r="C21" s="446"/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</row>
    <row r="22" spans="2:17" s="458" customFormat="1" ht="15.75"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</row>
    <row r="23" spans="2:17">
      <c r="D23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 xml:space="preserve">&amp;C&amp;"David,מודגש"&amp;14&amp;Uהצעת התקציב הבלתי רגיל 
לשנת 2026
</oddHeader>
    <oddFooter>&amp;L&amp;D&amp;Cעמוד &amp;P מתוך &amp;N&amp;R&amp;A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BAAA-E105-42E1-9051-82DAE78108FE}">
  <dimension ref="A1:Q44"/>
  <sheetViews>
    <sheetView showZeros="0" rightToLeft="1" zoomScaleNormal="100" workbookViewId="0">
      <selection activeCell="E6" sqref="E6:E18"/>
    </sheetView>
  </sheetViews>
  <sheetFormatPr defaultColWidth="9.140625" defaultRowHeight="14.25"/>
  <cols>
    <col min="1" max="3" width="4.140625" style="460" customWidth="1"/>
    <col min="4" max="4" width="46.85546875" style="460" customWidth="1"/>
    <col min="5" max="5" width="30.42578125" style="460" customWidth="1"/>
    <col min="6" max="6" width="10.85546875" style="460" customWidth="1"/>
    <col min="7" max="7" width="5.5703125" style="460" customWidth="1"/>
    <col min="8" max="9" width="12.140625" style="460" customWidth="1"/>
    <col min="10" max="10" width="7.85546875" style="460" customWidth="1"/>
    <col min="11" max="16384" width="9.140625" style="460"/>
  </cols>
  <sheetData>
    <row r="1" spans="1:17" ht="9.9499999999999993" customHeight="1"/>
    <row r="2" spans="1:17" ht="20.25">
      <c r="A2" s="462"/>
      <c r="C2" s="461" t="s">
        <v>364</v>
      </c>
      <c r="D2" s="462"/>
      <c r="E2" s="462"/>
      <c r="F2" s="462"/>
      <c r="G2" s="462"/>
      <c r="H2" s="462"/>
      <c r="I2" s="462"/>
      <c r="J2" s="462"/>
      <c r="K2" s="462"/>
      <c r="L2" s="462"/>
    </row>
    <row r="3" spans="1:17" ht="9.9499999999999993" customHeight="1">
      <c r="A3" s="462"/>
      <c r="C3" s="461"/>
      <c r="D3" s="462"/>
      <c r="E3" s="462"/>
      <c r="F3" s="462"/>
      <c r="G3" s="462"/>
      <c r="H3" s="462"/>
      <c r="I3" s="462"/>
      <c r="J3" s="462"/>
      <c r="K3" s="462"/>
      <c r="L3" s="462"/>
    </row>
    <row r="4" spans="1:17" ht="15.75">
      <c r="B4" s="463" t="s">
        <v>86</v>
      </c>
      <c r="C4" s="462" t="s">
        <v>629</v>
      </c>
      <c r="D4" s="462"/>
      <c r="E4" s="462"/>
      <c r="F4" s="462"/>
      <c r="H4" s="462"/>
      <c r="I4" s="462"/>
      <c r="J4" s="462"/>
      <c r="K4" s="462"/>
      <c r="L4" s="462"/>
      <c r="M4" s="462"/>
      <c r="N4" s="462"/>
      <c r="O4" s="462"/>
      <c r="P4" s="462"/>
      <c r="Q4" s="462"/>
    </row>
    <row r="5" spans="1:17" ht="9.9499999999999993" customHeight="1" thickBot="1">
      <c r="C5" s="462"/>
      <c r="D5" s="462"/>
      <c r="E5" s="462"/>
      <c r="F5" s="462"/>
      <c r="H5" s="462"/>
      <c r="I5" s="462"/>
      <c r="J5" s="462"/>
      <c r="K5" s="462"/>
      <c r="L5" s="462"/>
    </row>
    <row r="6" spans="1:17" ht="15.75">
      <c r="D6" s="464" t="s">
        <v>163</v>
      </c>
      <c r="E6" s="465" t="s">
        <v>720</v>
      </c>
      <c r="F6" s="459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</row>
    <row r="7" spans="1:17" ht="15.75">
      <c r="C7" s="463"/>
      <c r="D7" s="466" t="s">
        <v>355</v>
      </c>
      <c r="E7" s="467">
        <v>30000000</v>
      </c>
      <c r="F7" s="462"/>
      <c r="G7" s="462"/>
      <c r="H7" s="462"/>
      <c r="I7" s="462"/>
      <c r="J7" s="462"/>
      <c r="K7" s="462"/>
      <c r="L7" s="462"/>
      <c r="M7" s="462"/>
      <c r="N7" s="462"/>
      <c r="O7" s="462"/>
      <c r="P7" s="462"/>
      <c r="Q7" s="462"/>
    </row>
    <row r="8" spans="1:17" ht="15.75">
      <c r="C8" s="463"/>
      <c r="D8" s="466" t="s">
        <v>928</v>
      </c>
      <c r="E8" s="467">
        <v>32000000</v>
      </c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</row>
    <row r="9" spans="1:17" ht="15.75">
      <c r="C9" s="463"/>
      <c r="D9" s="466" t="s">
        <v>929</v>
      </c>
      <c r="E9" s="467">
        <v>18000000</v>
      </c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</row>
    <row r="10" spans="1:17" ht="15.75">
      <c r="C10" s="463"/>
      <c r="D10" s="485" t="s">
        <v>578</v>
      </c>
      <c r="E10" s="467">
        <v>2500000</v>
      </c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</row>
    <row r="11" spans="1:17" ht="15.75">
      <c r="C11" s="463"/>
      <c r="D11" s="466" t="s">
        <v>542</v>
      </c>
      <c r="E11" s="467">
        <v>2000000</v>
      </c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</row>
    <row r="12" spans="1:17" ht="15.75">
      <c r="C12" s="463"/>
      <c r="D12" s="466" t="s">
        <v>390</v>
      </c>
      <c r="E12" s="467">
        <v>2000000</v>
      </c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</row>
    <row r="13" spans="1:17" ht="15.75">
      <c r="C13" s="463"/>
      <c r="D13" s="466" t="s">
        <v>723</v>
      </c>
      <c r="E13" s="467">
        <v>2000000</v>
      </c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</row>
    <row r="14" spans="1:17" ht="15.75">
      <c r="C14" s="463"/>
      <c r="D14" s="466" t="s">
        <v>930</v>
      </c>
      <c r="E14" s="467">
        <v>1643000</v>
      </c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</row>
    <row r="15" spans="1:17" ht="15.75">
      <c r="C15" s="463"/>
      <c r="D15" s="466" t="s">
        <v>721</v>
      </c>
      <c r="E15" s="467">
        <v>1200000</v>
      </c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</row>
    <row r="16" spans="1:17" ht="15.75">
      <c r="C16" s="463"/>
      <c r="D16" s="485" t="s">
        <v>559</v>
      </c>
      <c r="E16" s="467">
        <v>1200000</v>
      </c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</row>
    <row r="17" spans="1:17" ht="15.75">
      <c r="C17" s="463"/>
      <c r="D17" s="466" t="s">
        <v>195</v>
      </c>
      <c r="E17" s="467">
        <v>1500000</v>
      </c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</row>
    <row r="18" spans="1:17" ht="16.5" thickBot="1">
      <c r="C18" s="463"/>
      <c r="D18" s="468" t="s">
        <v>931</v>
      </c>
      <c r="E18" s="486">
        <v>1000000</v>
      </c>
      <c r="F18" s="462"/>
      <c r="G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</row>
    <row r="19" spans="1:17" ht="9.9499999999999993" customHeight="1"/>
    <row r="20" spans="1:17" ht="15.75">
      <c r="B20" s="463" t="s">
        <v>86</v>
      </c>
      <c r="C20" s="462"/>
      <c r="D20" s="462" t="s">
        <v>722</v>
      </c>
      <c r="E20" s="462"/>
      <c r="F20" s="462"/>
      <c r="H20" s="462"/>
      <c r="I20" s="462"/>
      <c r="J20" s="462"/>
      <c r="K20" s="462"/>
      <c r="L20" s="462"/>
      <c r="M20" s="462"/>
      <c r="N20" s="462"/>
      <c r="O20" s="462"/>
      <c r="P20" s="462"/>
      <c r="Q20" s="462"/>
    </row>
    <row r="21" spans="1:17" ht="15.75">
      <c r="B21" s="463"/>
      <c r="C21" s="462"/>
      <c r="D21" s="462" t="s">
        <v>736</v>
      </c>
      <c r="E21" s="462"/>
      <c r="F21" s="462"/>
      <c r="G21" s="462"/>
      <c r="I21" s="462"/>
      <c r="J21" s="462"/>
      <c r="K21" s="462"/>
      <c r="L21" s="462"/>
      <c r="M21" s="462"/>
      <c r="N21" s="462"/>
      <c r="O21" s="462"/>
      <c r="P21" s="462"/>
      <c r="Q21" s="462"/>
    </row>
    <row r="22" spans="1:17" ht="15.75">
      <c r="B22" s="463"/>
      <c r="C22" s="462"/>
      <c r="D22" s="462" t="s">
        <v>737</v>
      </c>
      <c r="E22" s="462"/>
      <c r="F22" s="462"/>
      <c r="G22" s="462"/>
      <c r="I22" s="462"/>
      <c r="J22" s="462"/>
      <c r="K22" s="462"/>
      <c r="L22" s="462"/>
      <c r="M22" s="462"/>
      <c r="N22" s="462"/>
      <c r="O22" s="462"/>
      <c r="P22" s="462"/>
      <c r="Q22" s="462"/>
    </row>
    <row r="23" spans="1:17" ht="9.9499999999999993" customHeight="1">
      <c r="C23" s="463"/>
      <c r="D23" s="462"/>
      <c r="E23" s="469"/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2"/>
    </row>
    <row r="24" spans="1:17" ht="15.75">
      <c r="B24" s="463"/>
      <c r="C24" s="462"/>
      <c r="D24" s="493" t="s">
        <v>975</v>
      </c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</row>
    <row r="25" spans="1:17" ht="10.5" customHeight="1">
      <c r="A25" s="470"/>
      <c r="B25" s="471"/>
    </row>
    <row r="26" spans="1:17" ht="15.75">
      <c r="A26" s="462"/>
      <c r="B26" s="462"/>
      <c r="C26" s="462"/>
      <c r="D26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</row>
    <row r="27" spans="1:17" ht="15.75">
      <c r="A27" s="462"/>
      <c r="B27" s="462"/>
      <c r="C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</row>
    <row r="28" spans="1:17" ht="15.75">
      <c r="B28" s="463"/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</row>
    <row r="44" spans="4:4" ht="15.75">
      <c r="D44" s="46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2025</oddHeader>
    <oddFooter>&amp;L&amp;D&amp;Cעמוד &amp;P מתוך &amp;N&amp;R&amp;A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A5F9-7897-4B80-9224-622126682975}">
  <sheetPr>
    <pageSetUpPr fitToPage="1"/>
  </sheetPr>
  <dimension ref="A1:AP117"/>
  <sheetViews>
    <sheetView showZeros="0" rightToLeft="1" zoomScaleNormal="100" workbookViewId="0">
      <pane xSplit="4" ySplit="4" topLeftCell="E111" activePane="bottomRight" state="frozen"/>
      <selection activeCell="U24" sqref="U24"/>
      <selection pane="topRight" activeCell="U24" sqref="U24"/>
      <selection pane="bottomLeft" activeCell="U24" sqref="U24"/>
      <selection pane="bottomRight" activeCell="A118" sqref="A118:XFD123"/>
    </sheetView>
  </sheetViews>
  <sheetFormatPr defaultColWidth="8.85546875" defaultRowHeight="15"/>
  <cols>
    <col min="1" max="1" width="4.140625" style="343" customWidth="1"/>
    <col min="2" max="2" width="5.7109375" style="343" customWidth="1"/>
    <col min="3" max="3" width="16.140625" style="343" customWidth="1"/>
    <col min="4" max="4" width="12.140625" style="343" customWidth="1"/>
    <col min="5" max="5" width="11.5703125" style="343" customWidth="1"/>
    <col min="6" max="6" width="10" style="343" customWidth="1"/>
    <col min="7" max="7" width="11.140625" style="343" bestFit="1" customWidth="1"/>
    <col min="8" max="8" width="9.85546875" style="343" customWidth="1"/>
    <col min="9" max="9" width="10.140625" style="343" customWidth="1"/>
    <col min="10" max="14" width="11.28515625" style="343" customWidth="1"/>
    <col min="15" max="15" width="11.28515625" style="393" customWidth="1"/>
    <col min="16" max="16" width="23.5703125" style="343" customWidth="1"/>
    <col min="17" max="17" width="35.140625" style="343" customWidth="1"/>
    <col min="18" max="18" width="52.7109375" style="343" customWidth="1"/>
    <col min="19" max="19" width="26.85546875" style="343" customWidth="1"/>
    <col min="20" max="20" width="12.42578125" style="316" customWidth="1"/>
    <col min="21" max="21" width="26.28515625" style="316" customWidth="1"/>
    <col min="22" max="23" width="9.42578125" style="316" customWidth="1"/>
    <col min="24" max="24" width="13" style="316" customWidth="1"/>
    <col min="25" max="25" width="26.42578125" style="316" customWidth="1"/>
    <col min="26" max="26" width="10.28515625" style="316" customWidth="1"/>
    <col min="27" max="27" width="32.85546875" style="343" customWidth="1"/>
    <col min="28" max="33" width="10.7109375" style="343" customWidth="1"/>
    <col min="34" max="34" width="11.28515625" style="343" customWidth="1"/>
    <col min="35" max="35" width="22.42578125" style="343" customWidth="1"/>
    <col min="36" max="36" width="12.42578125" style="343" customWidth="1"/>
    <col min="37" max="37" width="14.85546875" style="343" customWidth="1"/>
    <col min="38" max="16384" width="8.85546875" style="343"/>
  </cols>
  <sheetData>
    <row r="1" spans="1:26">
      <c r="A1" s="325"/>
      <c r="B1" s="322"/>
      <c r="C1" s="322"/>
      <c r="D1" s="311"/>
      <c r="E1" s="311"/>
      <c r="F1" s="311"/>
      <c r="G1" s="311"/>
      <c r="H1" s="311"/>
      <c r="I1" s="311"/>
      <c r="J1" s="311"/>
      <c r="K1" s="325"/>
    </row>
    <row r="2" spans="1:26" ht="18.75">
      <c r="A2" s="345" t="s">
        <v>493</v>
      </c>
      <c r="B2" s="345"/>
      <c r="C2" s="322"/>
      <c r="D2" s="311"/>
      <c r="E2" s="311"/>
      <c r="F2" s="311"/>
      <c r="G2" s="311"/>
      <c r="H2" s="311"/>
      <c r="I2" s="311"/>
      <c r="J2" s="311"/>
    </row>
    <row r="3" spans="1:26" ht="20.25">
      <c r="B3" s="323"/>
      <c r="C3" s="323"/>
      <c r="D3" s="311"/>
      <c r="E3" s="311"/>
      <c r="F3" s="311"/>
      <c r="G3" s="311"/>
      <c r="H3" s="344"/>
      <c r="I3" s="311"/>
      <c r="J3" s="311"/>
      <c r="K3" s="325"/>
      <c r="P3" s="340"/>
    </row>
    <row r="4" spans="1:26" s="349" customFormat="1" ht="66" customHeight="1">
      <c r="A4" s="346" t="s">
        <v>0</v>
      </c>
      <c r="B4" s="346" t="s">
        <v>1</v>
      </c>
      <c r="C4" s="346" t="s">
        <v>2</v>
      </c>
      <c r="D4" s="346" t="s">
        <v>3</v>
      </c>
      <c r="E4" s="346" t="s">
        <v>4</v>
      </c>
      <c r="F4" s="346" t="s">
        <v>5</v>
      </c>
      <c r="G4" s="346" t="s">
        <v>6</v>
      </c>
      <c r="H4" s="346" t="s">
        <v>934</v>
      </c>
      <c r="I4" s="346" t="s">
        <v>762</v>
      </c>
      <c r="J4" s="347" t="s">
        <v>763</v>
      </c>
      <c r="K4" s="347" t="s">
        <v>765</v>
      </c>
      <c r="L4" s="346" t="s">
        <v>7</v>
      </c>
      <c r="M4" s="346" t="s">
        <v>8</v>
      </c>
      <c r="N4" s="346" t="s">
        <v>155</v>
      </c>
      <c r="O4" s="346" t="s">
        <v>53</v>
      </c>
      <c r="P4" s="348" t="s">
        <v>176</v>
      </c>
      <c r="T4" s="350"/>
      <c r="U4" s="350"/>
      <c r="V4" s="350"/>
      <c r="W4" s="350"/>
      <c r="X4" s="350"/>
      <c r="Y4" s="350"/>
      <c r="Z4" s="350"/>
    </row>
    <row r="5" spans="1:26" ht="81" customHeight="1">
      <c r="A5" s="17">
        <v>1</v>
      </c>
      <c r="B5" s="17">
        <v>1210</v>
      </c>
      <c r="C5" s="17" t="s">
        <v>40</v>
      </c>
      <c r="D5" s="351">
        <v>150000000</v>
      </c>
      <c r="E5" s="263">
        <v>140000000</v>
      </c>
      <c r="F5" s="263">
        <v>10000000</v>
      </c>
      <c r="G5" s="263">
        <v>119280805</v>
      </c>
      <c r="H5" s="263">
        <v>5419195</v>
      </c>
      <c r="I5" s="263">
        <v>18000000</v>
      </c>
      <c r="J5" s="218">
        <v>7300000</v>
      </c>
      <c r="K5" s="263">
        <v>18000000</v>
      </c>
      <c r="L5" s="263">
        <v>0</v>
      </c>
      <c r="M5" s="263"/>
      <c r="N5" s="263"/>
      <c r="O5" s="263">
        <v>18000000</v>
      </c>
      <c r="P5" s="17" t="s">
        <v>271</v>
      </c>
    </row>
    <row r="6" spans="1:26" ht="44.25" customHeight="1">
      <c r="A6" s="17">
        <f>A5+1</f>
        <v>2</v>
      </c>
      <c r="B6" s="17">
        <v>1247</v>
      </c>
      <c r="C6" s="17" t="s">
        <v>26</v>
      </c>
      <c r="D6" s="351">
        <v>10450000</v>
      </c>
      <c r="E6" s="263">
        <v>10250000</v>
      </c>
      <c r="F6" s="263">
        <v>200000</v>
      </c>
      <c r="G6" s="263">
        <v>10225280</v>
      </c>
      <c r="H6" s="263">
        <v>24720</v>
      </c>
      <c r="I6" s="263">
        <v>200000</v>
      </c>
      <c r="J6" s="218">
        <v>0</v>
      </c>
      <c r="K6" s="263">
        <v>200000</v>
      </c>
      <c r="L6" s="263">
        <v>0</v>
      </c>
      <c r="M6" s="263">
        <v>200000</v>
      </c>
      <c r="N6" s="263"/>
      <c r="O6" s="17"/>
      <c r="P6" s="17" t="s">
        <v>343</v>
      </c>
    </row>
    <row r="7" spans="1:26" ht="51.75" customHeight="1">
      <c r="A7" s="17">
        <f t="shared" ref="A7:A70" si="0">A6+1</f>
        <v>3</v>
      </c>
      <c r="B7" s="17">
        <v>1253</v>
      </c>
      <c r="C7" s="17" t="s">
        <v>27</v>
      </c>
      <c r="D7" s="351">
        <v>7600000</v>
      </c>
      <c r="E7" s="263">
        <v>7100000</v>
      </c>
      <c r="F7" s="263">
        <v>500000</v>
      </c>
      <c r="G7" s="263">
        <v>6624285</v>
      </c>
      <c r="H7" s="263">
        <v>475715</v>
      </c>
      <c r="I7" s="263">
        <v>500000</v>
      </c>
      <c r="J7" s="218">
        <v>0</v>
      </c>
      <c r="K7" s="263">
        <v>500000</v>
      </c>
      <c r="L7" s="263">
        <v>0</v>
      </c>
      <c r="M7" s="263">
        <v>500000</v>
      </c>
      <c r="N7" s="263"/>
      <c r="O7" s="17"/>
      <c r="P7" s="17" t="s">
        <v>440</v>
      </c>
    </row>
    <row r="8" spans="1:26" ht="141.75" customHeight="1">
      <c r="A8" s="17">
        <f t="shared" si="0"/>
        <v>4</v>
      </c>
      <c r="B8" s="17">
        <v>1254</v>
      </c>
      <c r="C8" s="17" t="s">
        <v>195</v>
      </c>
      <c r="D8" s="351">
        <v>72872866</v>
      </c>
      <c r="E8" s="263">
        <v>61872866</v>
      </c>
      <c r="F8" s="263">
        <v>11000000</v>
      </c>
      <c r="G8" s="263">
        <v>54366931.299999997</v>
      </c>
      <c r="H8" s="263">
        <v>5934.7000000029802</v>
      </c>
      <c r="I8" s="263">
        <v>1500000</v>
      </c>
      <c r="J8" s="218">
        <v>17000000</v>
      </c>
      <c r="K8" s="263">
        <v>1500000</v>
      </c>
      <c r="L8" s="263">
        <v>1100000</v>
      </c>
      <c r="M8" s="263">
        <v>400000</v>
      </c>
      <c r="N8" s="263"/>
      <c r="O8" s="17"/>
      <c r="P8" s="17" t="s">
        <v>412</v>
      </c>
    </row>
    <row r="9" spans="1:26" ht="99" customHeight="1">
      <c r="A9" s="17">
        <f t="shared" si="0"/>
        <v>5</v>
      </c>
      <c r="B9" s="17">
        <v>1342</v>
      </c>
      <c r="C9" s="17" t="s">
        <v>45</v>
      </c>
      <c r="D9" s="351">
        <v>8000000</v>
      </c>
      <c r="E9" s="263">
        <v>8000000</v>
      </c>
      <c r="F9" s="263">
        <v>0</v>
      </c>
      <c r="G9" s="263">
        <v>4014803.33</v>
      </c>
      <c r="H9" s="263">
        <v>375196.66999999993</v>
      </c>
      <c r="I9" s="263">
        <v>200000</v>
      </c>
      <c r="J9" s="218">
        <v>3410000</v>
      </c>
      <c r="K9" s="263">
        <v>200000</v>
      </c>
      <c r="L9" s="263">
        <v>200000</v>
      </c>
      <c r="M9" s="263">
        <v>0</v>
      </c>
      <c r="N9" s="263"/>
      <c r="O9" s="17"/>
      <c r="P9" s="17" t="s">
        <v>400</v>
      </c>
    </row>
    <row r="10" spans="1:26" ht="117" customHeight="1">
      <c r="A10" s="17">
        <f t="shared" si="0"/>
        <v>6</v>
      </c>
      <c r="B10" s="17">
        <v>1343</v>
      </c>
      <c r="C10" s="17" t="s">
        <v>46</v>
      </c>
      <c r="D10" s="351">
        <v>10000000</v>
      </c>
      <c r="E10" s="263">
        <v>9000000</v>
      </c>
      <c r="F10" s="263">
        <v>1000000</v>
      </c>
      <c r="G10" s="263">
        <v>8623616.9800000004</v>
      </c>
      <c r="H10" s="263">
        <v>45883.019999999553</v>
      </c>
      <c r="I10" s="263">
        <v>500000</v>
      </c>
      <c r="J10" s="218">
        <v>830500</v>
      </c>
      <c r="K10" s="263">
        <v>500000</v>
      </c>
      <c r="L10" s="263">
        <v>500000</v>
      </c>
      <c r="M10" s="263">
        <v>0</v>
      </c>
      <c r="N10" s="263"/>
      <c r="O10" s="17"/>
      <c r="P10" s="17" t="s">
        <v>755</v>
      </c>
    </row>
    <row r="11" spans="1:26" ht="63" customHeight="1">
      <c r="A11" s="17">
        <f t="shared" si="0"/>
        <v>7</v>
      </c>
      <c r="B11" s="17">
        <v>1416</v>
      </c>
      <c r="C11" s="17" t="s">
        <v>64</v>
      </c>
      <c r="D11" s="263">
        <v>10735000</v>
      </c>
      <c r="E11" s="263">
        <v>7435000</v>
      </c>
      <c r="F11" s="263">
        <v>3300000</v>
      </c>
      <c r="G11" s="263">
        <v>6687527</v>
      </c>
      <c r="H11" s="263">
        <v>897473</v>
      </c>
      <c r="I11" s="263">
        <v>1000000</v>
      </c>
      <c r="J11" s="218">
        <v>2150000</v>
      </c>
      <c r="K11" s="263">
        <v>1000000</v>
      </c>
      <c r="L11" s="263">
        <v>700000</v>
      </c>
      <c r="M11" s="263">
        <v>300000</v>
      </c>
      <c r="N11" s="263"/>
      <c r="O11" s="17"/>
      <c r="P11" s="17" t="s">
        <v>743</v>
      </c>
    </row>
    <row r="12" spans="1:26" ht="138" customHeight="1">
      <c r="A12" s="17">
        <f t="shared" si="0"/>
        <v>8</v>
      </c>
      <c r="B12" s="17">
        <v>1435</v>
      </c>
      <c r="C12" s="17" t="s">
        <v>373</v>
      </c>
      <c r="D12" s="351">
        <v>40274320</v>
      </c>
      <c r="E12" s="263">
        <v>40274320</v>
      </c>
      <c r="F12" s="263">
        <v>0</v>
      </c>
      <c r="G12" s="263">
        <v>40270801.979999997</v>
      </c>
      <c r="H12" s="263">
        <v>3518.0200000032783</v>
      </c>
      <c r="I12" s="263">
        <v>0</v>
      </c>
      <c r="J12" s="218">
        <v>0</v>
      </c>
      <c r="K12" s="263">
        <v>0</v>
      </c>
      <c r="L12" s="263">
        <v>0</v>
      </c>
      <c r="M12" s="263">
        <v>0</v>
      </c>
      <c r="N12" s="263"/>
      <c r="O12" s="17"/>
      <c r="P12" s="17" t="s">
        <v>797</v>
      </c>
    </row>
    <row r="13" spans="1:26" ht="66.75" customHeight="1">
      <c r="A13" s="17">
        <f t="shared" si="0"/>
        <v>9</v>
      </c>
      <c r="B13" s="17">
        <v>1477</v>
      </c>
      <c r="C13" s="17" t="s">
        <v>798</v>
      </c>
      <c r="D13" s="351">
        <v>9570000</v>
      </c>
      <c r="E13" s="263">
        <v>9350000</v>
      </c>
      <c r="F13" s="263">
        <v>220000</v>
      </c>
      <c r="G13" s="263">
        <v>6739999</v>
      </c>
      <c r="H13" s="263">
        <v>1</v>
      </c>
      <c r="I13" s="263">
        <v>1000000</v>
      </c>
      <c r="J13" s="218">
        <v>1830000</v>
      </c>
      <c r="K13" s="263">
        <v>1000000</v>
      </c>
      <c r="L13" s="263">
        <v>1000000</v>
      </c>
      <c r="M13" s="263">
        <v>0</v>
      </c>
      <c r="N13" s="263"/>
      <c r="O13" s="17"/>
      <c r="P13" s="352" t="s">
        <v>422</v>
      </c>
    </row>
    <row r="14" spans="1:26" ht="110.25" customHeight="1">
      <c r="A14" s="17">
        <f t="shared" si="0"/>
        <v>10</v>
      </c>
      <c r="B14" s="17">
        <v>1489</v>
      </c>
      <c r="C14" s="17" t="s">
        <v>191</v>
      </c>
      <c r="D14" s="351">
        <v>66500000</v>
      </c>
      <c r="E14" s="263">
        <v>66500000</v>
      </c>
      <c r="F14" s="263">
        <v>0</v>
      </c>
      <c r="G14" s="263">
        <v>66499997</v>
      </c>
      <c r="H14" s="263">
        <v>3</v>
      </c>
      <c r="I14" s="263">
        <v>0</v>
      </c>
      <c r="J14" s="218">
        <v>0</v>
      </c>
      <c r="K14" s="263">
        <v>0</v>
      </c>
      <c r="L14" s="263">
        <v>0</v>
      </c>
      <c r="M14" s="263">
        <v>0</v>
      </c>
      <c r="N14" s="263"/>
      <c r="O14" s="17"/>
      <c r="P14" s="17" t="s">
        <v>555</v>
      </c>
    </row>
    <row r="15" spans="1:26" ht="138.75" customHeight="1">
      <c r="A15" s="17">
        <f t="shared" si="0"/>
        <v>11</v>
      </c>
      <c r="B15" s="17">
        <v>1504</v>
      </c>
      <c r="C15" s="17" t="s">
        <v>47</v>
      </c>
      <c r="D15" s="351">
        <v>4700000</v>
      </c>
      <c r="E15" s="263">
        <v>2700000</v>
      </c>
      <c r="F15" s="263">
        <v>2000000</v>
      </c>
      <c r="G15" s="263">
        <v>2193030</v>
      </c>
      <c r="H15" s="263">
        <v>6970</v>
      </c>
      <c r="I15" s="263">
        <v>500000</v>
      </c>
      <c r="J15" s="218">
        <v>2000000</v>
      </c>
      <c r="K15" s="263">
        <v>500000</v>
      </c>
      <c r="L15" s="263">
        <v>500000</v>
      </c>
      <c r="M15" s="263">
        <v>0</v>
      </c>
      <c r="N15" s="263"/>
      <c r="O15" s="17"/>
      <c r="P15" s="17" t="s">
        <v>261</v>
      </c>
    </row>
    <row r="16" spans="1:26" ht="123" customHeight="1">
      <c r="A16" s="17">
        <f t="shared" si="0"/>
        <v>12</v>
      </c>
      <c r="B16" s="17">
        <v>1560</v>
      </c>
      <c r="C16" s="17" t="s">
        <v>28</v>
      </c>
      <c r="D16" s="351">
        <v>14200230</v>
      </c>
      <c r="E16" s="263">
        <v>13560000</v>
      </c>
      <c r="F16" s="263">
        <v>640230</v>
      </c>
      <c r="G16" s="263">
        <v>11500226</v>
      </c>
      <c r="H16" s="263">
        <v>4</v>
      </c>
      <c r="I16" s="263">
        <v>1200000</v>
      </c>
      <c r="J16" s="218">
        <v>1500000</v>
      </c>
      <c r="K16" s="263">
        <v>1200000</v>
      </c>
      <c r="L16" s="263">
        <v>876765</v>
      </c>
      <c r="M16" s="263">
        <v>323235</v>
      </c>
      <c r="N16" s="263"/>
      <c r="O16" s="17"/>
      <c r="P16" s="17" t="s">
        <v>678</v>
      </c>
    </row>
    <row r="17" spans="1:42" ht="69.75" customHeight="1">
      <c r="A17" s="17">
        <f t="shared" si="0"/>
        <v>13</v>
      </c>
      <c r="B17" s="17">
        <v>1621</v>
      </c>
      <c r="C17" s="180" t="s">
        <v>29</v>
      </c>
      <c r="D17" s="263">
        <v>11390000</v>
      </c>
      <c r="E17" s="263">
        <v>8470000</v>
      </c>
      <c r="F17" s="263">
        <v>2920000</v>
      </c>
      <c r="G17" s="263">
        <v>7462034</v>
      </c>
      <c r="H17" s="263">
        <v>2177966</v>
      </c>
      <c r="I17" s="263">
        <v>500000</v>
      </c>
      <c r="J17" s="218">
        <v>1250000</v>
      </c>
      <c r="K17" s="263">
        <v>500000</v>
      </c>
      <c r="L17" s="263">
        <v>0</v>
      </c>
      <c r="M17" s="263">
        <v>0</v>
      </c>
      <c r="N17" s="263">
        <v>500000</v>
      </c>
      <c r="O17" s="17"/>
      <c r="P17" s="523" t="s">
        <v>344</v>
      </c>
    </row>
    <row r="18" spans="1:42" ht="123" customHeight="1">
      <c r="A18" s="17">
        <f t="shared" si="0"/>
        <v>14</v>
      </c>
      <c r="B18" s="17">
        <v>1680</v>
      </c>
      <c r="C18" s="17" t="s">
        <v>48</v>
      </c>
      <c r="D18" s="263">
        <v>3700000</v>
      </c>
      <c r="E18" s="263">
        <v>2700000</v>
      </c>
      <c r="F18" s="263">
        <v>1000000</v>
      </c>
      <c r="G18" s="263">
        <v>2639734.1900000004</v>
      </c>
      <c r="H18" s="263">
        <v>10265.80999999959</v>
      </c>
      <c r="I18" s="263">
        <v>600000</v>
      </c>
      <c r="J18" s="218">
        <v>450000</v>
      </c>
      <c r="K18" s="263">
        <v>600000</v>
      </c>
      <c r="L18" s="263">
        <v>100000</v>
      </c>
      <c r="M18" s="263">
        <v>500000</v>
      </c>
      <c r="N18" s="263"/>
      <c r="O18" s="17"/>
      <c r="P18" s="17" t="s">
        <v>744</v>
      </c>
    </row>
    <row r="19" spans="1:42" ht="69" customHeight="1">
      <c r="A19" s="17">
        <f t="shared" si="0"/>
        <v>15</v>
      </c>
      <c r="B19" s="17">
        <v>1848</v>
      </c>
      <c r="C19" s="17" t="s">
        <v>382</v>
      </c>
      <c r="D19" s="263">
        <v>2400000</v>
      </c>
      <c r="E19" s="263">
        <v>2200000</v>
      </c>
      <c r="F19" s="263">
        <v>200000</v>
      </c>
      <c r="G19" s="263">
        <v>2185991</v>
      </c>
      <c r="H19" s="263">
        <v>14009</v>
      </c>
      <c r="I19" s="263">
        <v>200000</v>
      </c>
      <c r="J19" s="218">
        <v>0</v>
      </c>
      <c r="K19" s="263">
        <v>200000</v>
      </c>
      <c r="L19" s="263">
        <v>200000</v>
      </c>
      <c r="M19" s="263">
        <v>0</v>
      </c>
      <c r="N19" s="263"/>
      <c r="O19" s="17"/>
      <c r="P19" s="17" t="s">
        <v>345</v>
      </c>
    </row>
    <row r="20" spans="1:42" ht="51" customHeight="1">
      <c r="A20" s="17">
        <f t="shared" si="0"/>
        <v>16</v>
      </c>
      <c r="B20" s="17">
        <v>1850</v>
      </c>
      <c r="C20" s="17" t="s">
        <v>267</v>
      </c>
      <c r="D20" s="263">
        <v>14600000</v>
      </c>
      <c r="E20" s="263">
        <v>14600000</v>
      </c>
      <c r="F20" s="263">
        <v>0</v>
      </c>
      <c r="G20" s="263">
        <v>7699999</v>
      </c>
      <c r="H20" s="263">
        <v>1</v>
      </c>
      <c r="I20" s="263">
        <v>500000</v>
      </c>
      <c r="J20" s="218">
        <v>6400000</v>
      </c>
      <c r="K20" s="263">
        <v>500000</v>
      </c>
      <c r="L20" s="263">
        <v>200000</v>
      </c>
      <c r="M20" s="263">
        <v>300000</v>
      </c>
      <c r="N20" s="263"/>
      <c r="O20" s="17"/>
      <c r="P20" s="17" t="s">
        <v>543</v>
      </c>
    </row>
    <row r="21" spans="1:42" ht="62.25" customHeight="1">
      <c r="A21" s="17">
        <f t="shared" si="0"/>
        <v>17</v>
      </c>
      <c r="B21" s="17">
        <v>1883</v>
      </c>
      <c r="C21" s="17" t="s">
        <v>71</v>
      </c>
      <c r="D21" s="263">
        <v>26215000</v>
      </c>
      <c r="E21" s="263">
        <v>26215000</v>
      </c>
      <c r="F21" s="263">
        <v>0</v>
      </c>
      <c r="G21" s="263">
        <v>26214141</v>
      </c>
      <c r="H21" s="263">
        <v>859</v>
      </c>
      <c r="I21" s="263">
        <v>0</v>
      </c>
      <c r="J21" s="218">
        <v>0</v>
      </c>
      <c r="K21" s="263">
        <v>0</v>
      </c>
      <c r="L21" s="263">
        <v>0</v>
      </c>
      <c r="M21" s="263">
        <v>0</v>
      </c>
      <c r="N21" s="263"/>
      <c r="O21" s="17"/>
      <c r="P21" s="17" t="s">
        <v>533</v>
      </c>
    </row>
    <row r="22" spans="1:42" ht="52.5" customHeight="1">
      <c r="A22" s="17">
        <f t="shared" si="0"/>
        <v>18</v>
      </c>
      <c r="B22" s="17">
        <v>1887</v>
      </c>
      <c r="C22" s="17" t="s">
        <v>72</v>
      </c>
      <c r="D22" s="263">
        <v>5200000</v>
      </c>
      <c r="E22" s="263">
        <v>5200000</v>
      </c>
      <c r="F22" s="263">
        <v>0</v>
      </c>
      <c r="G22" s="263">
        <v>2339424</v>
      </c>
      <c r="H22" s="263">
        <v>45576</v>
      </c>
      <c r="I22" s="263">
        <v>0</v>
      </c>
      <c r="J22" s="218">
        <v>2815000</v>
      </c>
      <c r="K22" s="263">
        <v>0</v>
      </c>
      <c r="L22" s="263">
        <v>0</v>
      </c>
      <c r="M22" s="263">
        <v>0</v>
      </c>
      <c r="N22" s="263"/>
      <c r="O22" s="17"/>
      <c r="P22" s="17" t="s">
        <v>399</v>
      </c>
    </row>
    <row r="23" spans="1:42" ht="63.75" customHeight="1">
      <c r="A23" s="17">
        <f t="shared" si="0"/>
        <v>19</v>
      </c>
      <c r="B23" s="17">
        <v>1900</v>
      </c>
      <c r="C23" s="17" t="s">
        <v>73</v>
      </c>
      <c r="D23" s="263">
        <v>573000</v>
      </c>
      <c r="E23" s="263">
        <v>573000</v>
      </c>
      <c r="F23" s="263">
        <v>0</v>
      </c>
      <c r="G23" s="263">
        <v>572915</v>
      </c>
      <c r="H23" s="263">
        <v>85</v>
      </c>
      <c r="I23" s="263">
        <v>0</v>
      </c>
      <c r="J23" s="218">
        <v>0</v>
      </c>
      <c r="K23" s="263">
        <v>0</v>
      </c>
      <c r="L23" s="263">
        <v>0</v>
      </c>
      <c r="M23" s="263">
        <v>0</v>
      </c>
      <c r="N23" s="263"/>
      <c r="O23" s="17"/>
      <c r="P23" s="17" t="s">
        <v>534</v>
      </c>
      <c r="AA23" s="334"/>
      <c r="AB23" s="334"/>
      <c r="AC23" s="334"/>
      <c r="AD23" s="334"/>
      <c r="AE23" s="334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</row>
    <row r="24" spans="1:42" s="268" customFormat="1" ht="91.5" customHeight="1">
      <c r="A24" s="17">
        <f t="shared" si="0"/>
        <v>20</v>
      </c>
      <c r="B24" s="17">
        <v>1917</v>
      </c>
      <c r="C24" s="17" t="s">
        <v>74</v>
      </c>
      <c r="D24" s="263">
        <v>33801000</v>
      </c>
      <c r="E24" s="263">
        <v>33801000</v>
      </c>
      <c r="F24" s="263">
        <v>0</v>
      </c>
      <c r="G24" s="263">
        <v>33773702</v>
      </c>
      <c r="H24" s="263">
        <v>27298</v>
      </c>
      <c r="I24" s="263">
        <v>0</v>
      </c>
      <c r="J24" s="218">
        <v>0</v>
      </c>
      <c r="K24" s="263">
        <v>0</v>
      </c>
      <c r="L24" s="263">
        <v>0</v>
      </c>
      <c r="M24" s="263">
        <v>0</v>
      </c>
      <c r="N24" s="263"/>
      <c r="O24" s="17"/>
      <c r="P24" s="17" t="s">
        <v>679</v>
      </c>
      <c r="Q24" s="343"/>
      <c r="R24" s="343"/>
      <c r="S24" s="343"/>
      <c r="T24" s="316"/>
      <c r="U24" s="316"/>
      <c r="V24" s="316"/>
      <c r="W24" s="316"/>
      <c r="X24" s="316"/>
      <c r="Y24" s="316"/>
      <c r="Z24" s="316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</row>
    <row r="25" spans="1:42" ht="58.5" customHeight="1">
      <c r="A25" s="17">
        <f t="shared" si="0"/>
        <v>21</v>
      </c>
      <c r="B25" s="17">
        <v>1967</v>
      </c>
      <c r="C25" s="17" t="s">
        <v>79</v>
      </c>
      <c r="D25" s="263">
        <v>16629000</v>
      </c>
      <c r="E25" s="263">
        <v>16629000</v>
      </c>
      <c r="F25" s="263">
        <v>0</v>
      </c>
      <c r="G25" s="263">
        <v>13260032</v>
      </c>
      <c r="H25" s="263">
        <v>1418968</v>
      </c>
      <c r="I25" s="263">
        <v>0</v>
      </c>
      <c r="J25" s="218">
        <v>1950000</v>
      </c>
      <c r="K25" s="263">
        <v>0</v>
      </c>
      <c r="L25" s="263">
        <v>0</v>
      </c>
      <c r="M25" s="263">
        <v>0</v>
      </c>
      <c r="N25" s="263"/>
      <c r="O25" s="17"/>
      <c r="P25" s="17" t="s">
        <v>935</v>
      </c>
    </row>
    <row r="26" spans="1:42" ht="78.75" customHeight="1">
      <c r="A26" s="17">
        <f t="shared" si="0"/>
        <v>22</v>
      </c>
      <c r="B26" s="17">
        <v>1970</v>
      </c>
      <c r="C26" s="17" t="s">
        <v>82</v>
      </c>
      <c r="D26" s="263">
        <v>32500000</v>
      </c>
      <c r="E26" s="263">
        <v>32500000</v>
      </c>
      <c r="F26" s="263">
        <v>0</v>
      </c>
      <c r="G26" s="263">
        <v>32499902</v>
      </c>
      <c r="H26" s="263">
        <v>98</v>
      </c>
      <c r="I26" s="263">
        <v>0</v>
      </c>
      <c r="J26" s="218">
        <v>0</v>
      </c>
      <c r="K26" s="263">
        <v>0</v>
      </c>
      <c r="L26" s="263">
        <v>0</v>
      </c>
      <c r="M26" s="263">
        <v>0</v>
      </c>
      <c r="N26" s="263"/>
      <c r="O26" s="17"/>
      <c r="P26" s="17" t="s">
        <v>518</v>
      </c>
    </row>
    <row r="27" spans="1:42" ht="51.75" customHeight="1">
      <c r="A27" s="17">
        <f t="shared" si="0"/>
        <v>23</v>
      </c>
      <c r="B27" s="17">
        <v>1973</v>
      </c>
      <c r="C27" s="17" t="s">
        <v>80</v>
      </c>
      <c r="D27" s="263">
        <v>3250000</v>
      </c>
      <c r="E27" s="263">
        <v>3250000</v>
      </c>
      <c r="F27" s="263">
        <v>0</v>
      </c>
      <c r="G27" s="263">
        <v>2399886</v>
      </c>
      <c r="H27" s="263">
        <v>114</v>
      </c>
      <c r="I27" s="263">
        <v>300000</v>
      </c>
      <c r="J27" s="218">
        <v>550000</v>
      </c>
      <c r="K27" s="263">
        <v>300000</v>
      </c>
      <c r="L27" s="263">
        <v>0</v>
      </c>
      <c r="M27" s="263">
        <v>300000</v>
      </c>
      <c r="N27" s="263"/>
      <c r="O27" s="17"/>
      <c r="P27" s="17" t="s">
        <v>680</v>
      </c>
    </row>
    <row r="28" spans="1:42" ht="98.25" customHeight="1">
      <c r="A28" s="17">
        <f t="shared" si="0"/>
        <v>24</v>
      </c>
      <c r="B28" s="17">
        <v>2030</v>
      </c>
      <c r="C28" s="17" t="s">
        <v>167</v>
      </c>
      <c r="D28" s="263">
        <v>57846977</v>
      </c>
      <c r="E28" s="263">
        <v>57846977</v>
      </c>
      <c r="F28" s="263">
        <v>0</v>
      </c>
      <c r="G28" s="263">
        <v>24712524</v>
      </c>
      <c r="H28" s="263">
        <v>334453</v>
      </c>
      <c r="I28" s="263">
        <v>32000000</v>
      </c>
      <c r="J28" s="218">
        <v>800000</v>
      </c>
      <c r="K28" s="263">
        <v>32000000</v>
      </c>
      <c r="L28" s="263">
        <v>31000000</v>
      </c>
      <c r="M28" s="263">
        <v>1000000</v>
      </c>
      <c r="N28" s="263"/>
      <c r="O28" s="17"/>
      <c r="P28" s="17" t="s">
        <v>936</v>
      </c>
      <c r="AA28" s="334"/>
      <c r="AB28" s="334"/>
      <c r="AC28" s="334"/>
      <c r="AD28" s="334"/>
      <c r="AE28" s="334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</row>
    <row r="29" spans="1:42" ht="108" customHeight="1">
      <c r="A29" s="17">
        <f t="shared" si="0"/>
        <v>25</v>
      </c>
      <c r="B29" s="17">
        <v>2037</v>
      </c>
      <c r="C29" s="17" t="s">
        <v>799</v>
      </c>
      <c r="D29" s="263">
        <v>5000000</v>
      </c>
      <c r="E29" s="263">
        <v>5000000</v>
      </c>
      <c r="F29" s="263">
        <v>0</v>
      </c>
      <c r="G29" s="263">
        <v>2087684.28</v>
      </c>
      <c r="H29" s="263">
        <v>12315.719999999972</v>
      </c>
      <c r="I29" s="263">
        <v>250000</v>
      </c>
      <c r="J29" s="218">
        <v>2650000</v>
      </c>
      <c r="K29" s="263">
        <v>250000</v>
      </c>
      <c r="L29" s="263">
        <v>250000</v>
      </c>
      <c r="M29" s="263">
        <v>0</v>
      </c>
      <c r="N29" s="263"/>
      <c r="O29" s="17"/>
      <c r="P29" s="17" t="s">
        <v>423</v>
      </c>
    </row>
    <row r="30" spans="1:42" ht="131.25" customHeight="1">
      <c r="A30" s="17">
        <f t="shared" si="0"/>
        <v>26</v>
      </c>
      <c r="B30" s="17">
        <v>2038</v>
      </c>
      <c r="C30" s="17" t="s">
        <v>800</v>
      </c>
      <c r="D30" s="263">
        <v>12000000</v>
      </c>
      <c r="E30" s="263">
        <v>12000000</v>
      </c>
      <c r="F30" s="263">
        <v>0</v>
      </c>
      <c r="G30" s="263">
        <v>6749388.0899999999</v>
      </c>
      <c r="H30" s="263">
        <v>200611.91000000015</v>
      </c>
      <c r="I30" s="263">
        <v>1000000</v>
      </c>
      <c r="J30" s="218">
        <v>4050000</v>
      </c>
      <c r="K30" s="263">
        <v>1000000</v>
      </c>
      <c r="L30" s="263">
        <v>400000</v>
      </c>
      <c r="M30" s="263">
        <v>600000</v>
      </c>
      <c r="N30" s="263"/>
      <c r="O30" s="17"/>
      <c r="P30" s="17" t="s">
        <v>937</v>
      </c>
      <c r="AB30" s="287"/>
      <c r="AC30" s="287"/>
      <c r="AD30" s="287"/>
      <c r="AE30" s="287"/>
      <c r="AF30" s="287"/>
      <c r="AG30" s="287"/>
    </row>
    <row r="31" spans="1:42" ht="54.75" customHeight="1">
      <c r="A31" s="17">
        <f t="shared" si="0"/>
        <v>27</v>
      </c>
      <c r="B31" s="17">
        <v>2040</v>
      </c>
      <c r="C31" s="17" t="s">
        <v>196</v>
      </c>
      <c r="D31" s="263">
        <v>2710000</v>
      </c>
      <c r="E31" s="263">
        <v>2710000</v>
      </c>
      <c r="F31" s="263">
        <v>0</v>
      </c>
      <c r="G31" s="263">
        <v>1609999</v>
      </c>
      <c r="H31" s="263">
        <v>1</v>
      </c>
      <c r="I31" s="263">
        <v>0</v>
      </c>
      <c r="J31" s="218">
        <v>1100000</v>
      </c>
      <c r="K31" s="263">
        <v>0</v>
      </c>
      <c r="L31" s="263">
        <v>0</v>
      </c>
      <c r="M31" s="263">
        <v>0</v>
      </c>
      <c r="N31" s="263"/>
      <c r="O31" s="17"/>
      <c r="P31" s="17" t="s">
        <v>702</v>
      </c>
    </row>
    <row r="32" spans="1:42" ht="93" customHeight="1">
      <c r="A32" s="17">
        <f t="shared" si="0"/>
        <v>28</v>
      </c>
      <c r="B32" s="17">
        <v>2043</v>
      </c>
      <c r="C32" s="17" t="s">
        <v>265</v>
      </c>
      <c r="D32" s="263">
        <v>30000000</v>
      </c>
      <c r="E32" s="263">
        <v>26500000</v>
      </c>
      <c r="F32" s="263">
        <v>3500000</v>
      </c>
      <c r="G32" s="263">
        <v>21659413.359999999</v>
      </c>
      <c r="H32" s="263">
        <v>196450.6400000006</v>
      </c>
      <c r="I32" s="263">
        <v>2700000</v>
      </c>
      <c r="J32" s="218">
        <v>5444136</v>
      </c>
      <c r="K32" s="263">
        <v>2700000</v>
      </c>
      <c r="L32" s="263">
        <v>2000000</v>
      </c>
      <c r="M32" s="263">
        <v>700000</v>
      </c>
      <c r="N32" s="263"/>
      <c r="O32" s="17"/>
      <c r="P32" s="17" t="s">
        <v>378</v>
      </c>
    </row>
    <row r="33" spans="1:16" ht="35.1" customHeight="1">
      <c r="A33" s="17">
        <f t="shared" si="0"/>
        <v>29</v>
      </c>
      <c r="B33" s="17">
        <v>2047</v>
      </c>
      <c r="C33" s="17" t="s">
        <v>197</v>
      </c>
      <c r="D33" s="263">
        <v>170000</v>
      </c>
      <c r="E33" s="263">
        <v>170000</v>
      </c>
      <c r="F33" s="263">
        <v>0</v>
      </c>
      <c r="G33" s="263">
        <v>170000</v>
      </c>
      <c r="H33" s="263">
        <v>0</v>
      </c>
      <c r="I33" s="263">
        <v>0</v>
      </c>
      <c r="J33" s="218">
        <v>0</v>
      </c>
      <c r="K33" s="263">
        <v>0</v>
      </c>
      <c r="L33" s="263">
        <v>0</v>
      </c>
      <c r="M33" s="263">
        <v>0</v>
      </c>
      <c r="N33" s="263"/>
      <c r="O33" s="17"/>
      <c r="P33" s="17" t="s">
        <v>535</v>
      </c>
    </row>
    <row r="34" spans="1:16" ht="48" customHeight="1">
      <c r="A34" s="17">
        <f t="shared" si="0"/>
        <v>30</v>
      </c>
      <c r="B34" s="17">
        <v>2063</v>
      </c>
      <c r="C34" s="17" t="s">
        <v>192</v>
      </c>
      <c r="D34" s="263">
        <v>4000000</v>
      </c>
      <c r="E34" s="263">
        <v>4000000</v>
      </c>
      <c r="F34" s="263">
        <v>0</v>
      </c>
      <c r="G34" s="263">
        <v>2219044</v>
      </c>
      <c r="H34" s="263">
        <v>780956</v>
      </c>
      <c r="I34" s="263">
        <v>0</v>
      </c>
      <c r="J34" s="218">
        <v>1000000</v>
      </c>
      <c r="K34" s="263">
        <v>0</v>
      </c>
      <c r="L34" s="263">
        <v>0</v>
      </c>
      <c r="M34" s="263">
        <v>0</v>
      </c>
      <c r="N34" s="263"/>
      <c r="O34" s="17"/>
      <c r="P34" s="17" t="s">
        <v>317</v>
      </c>
    </row>
    <row r="35" spans="1:16" ht="35.1" customHeight="1">
      <c r="A35" s="17">
        <f t="shared" si="0"/>
        <v>31</v>
      </c>
      <c r="B35" s="17">
        <v>2071</v>
      </c>
      <c r="C35" s="17" t="s">
        <v>193</v>
      </c>
      <c r="D35" s="263">
        <v>278080</v>
      </c>
      <c r="E35" s="263">
        <v>278080</v>
      </c>
      <c r="F35" s="263">
        <v>0</v>
      </c>
      <c r="G35" s="263">
        <v>278080</v>
      </c>
      <c r="H35" s="263">
        <v>0</v>
      </c>
      <c r="I35" s="263">
        <v>0</v>
      </c>
      <c r="J35" s="218">
        <v>0</v>
      </c>
      <c r="K35" s="263">
        <v>0</v>
      </c>
      <c r="L35" s="263">
        <v>0</v>
      </c>
      <c r="M35" s="263">
        <v>0</v>
      </c>
      <c r="N35" s="263"/>
      <c r="O35" s="17"/>
      <c r="P35" s="17" t="s">
        <v>259</v>
      </c>
    </row>
    <row r="36" spans="1:16" ht="46.5" customHeight="1">
      <c r="A36" s="17">
        <f t="shared" si="0"/>
        <v>32</v>
      </c>
      <c r="B36" s="17">
        <v>2091</v>
      </c>
      <c r="C36" s="17" t="s">
        <v>194</v>
      </c>
      <c r="D36" s="263">
        <v>1360000</v>
      </c>
      <c r="E36" s="263">
        <v>1360000</v>
      </c>
      <c r="F36" s="263">
        <v>0</v>
      </c>
      <c r="G36" s="263">
        <v>240000</v>
      </c>
      <c r="H36" s="263">
        <v>80000</v>
      </c>
      <c r="I36" s="263">
        <v>0</v>
      </c>
      <c r="J36" s="218">
        <v>1040000</v>
      </c>
      <c r="K36" s="263">
        <v>0</v>
      </c>
      <c r="L36" s="263">
        <v>0</v>
      </c>
      <c r="M36" s="263">
        <v>0</v>
      </c>
      <c r="N36" s="263"/>
      <c r="O36" s="17"/>
      <c r="P36" s="17" t="s">
        <v>756</v>
      </c>
    </row>
    <row r="37" spans="1:16" ht="68.25" customHeight="1">
      <c r="A37" s="17">
        <f t="shared" si="0"/>
        <v>33</v>
      </c>
      <c r="B37" s="17">
        <v>2095</v>
      </c>
      <c r="C37" s="17" t="s">
        <v>924</v>
      </c>
      <c r="D37" s="263">
        <v>470000</v>
      </c>
      <c r="E37" s="263">
        <v>210000</v>
      </c>
      <c r="F37" s="263">
        <v>260000</v>
      </c>
      <c r="G37" s="263">
        <v>209226</v>
      </c>
      <c r="H37" s="263">
        <v>774</v>
      </c>
      <c r="I37" s="263">
        <v>260000</v>
      </c>
      <c r="J37" s="218">
        <v>0</v>
      </c>
      <c r="K37" s="263">
        <v>260000</v>
      </c>
      <c r="L37" s="263">
        <v>0</v>
      </c>
      <c r="M37" s="263">
        <v>260000</v>
      </c>
      <c r="N37" s="263"/>
      <c r="O37" s="17"/>
      <c r="P37" s="353" t="s">
        <v>895</v>
      </c>
    </row>
    <row r="38" spans="1:16" ht="78" customHeight="1">
      <c r="A38" s="17">
        <f t="shared" si="0"/>
        <v>34</v>
      </c>
      <c r="B38" s="17">
        <v>2133</v>
      </c>
      <c r="C38" s="17" t="s">
        <v>253</v>
      </c>
      <c r="D38" s="263">
        <v>5150000</v>
      </c>
      <c r="E38" s="263">
        <v>5150000</v>
      </c>
      <c r="F38" s="263">
        <v>0</v>
      </c>
      <c r="G38" s="263">
        <v>3137431</v>
      </c>
      <c r="H38" s="263">
        <v>212569</v>
      </c>
      <c r="I38" s="263">
        <v>200000</v>
      </c>
      <c r="J38" s="218">
        <v>1600000</v>
      </c>
      <c r="K38" s="263">
        <v>200000</v>
      </c>
      <c r="L38" s="263">
        <v>0</v>
      </c>
      <c r="M38" s="263">
        <v>200000</v>
      </c>
      <c r="N38" s="263"/>
      <c r="O38" s="17"/>
      <c r="P38" s="17" t="s">
        <v>801</v>
      </c>
    </row>
    <row r="39" spans="1:16" ht="45" customHeight="1">
      <c r="A39" s="17">
        <f t="shared" si="0"/>
        <v>35</v>
      </c>
      <c r="B39" s="17">
        <v>2140</v>
      </c>
      <c r="C39" s="17" t="s">
        <v>281</v>
      </c>
      <c r="D39" s="263">
        <v>283122</v>
      </c>
      <c r="E39" s="263">
        <v>283122</v>
      </c>
      <c r="F39" s="263">
        <v>0</v>
      </c>
      <c r="G39" s="263">
        <v>283122</v>
      </c>
      <c r="H39" s="263">
        <v>0</v>
      </c>
      <c r="I39" s="263">
        <v>0</v>
      </c>
      <c r="J39" s="218">
        <v>0</v>
      </c>
      <c r="K39" s="263">
        <v>0</v>
      </c>
      <c r="L39" s="263">
        <v>0</v>
      </c>
      <c r="M39" s="263">
        <v>0</v>
      </c>
      <c r="N39" s="263"/>
      <c r="O39" s="17"/>
      <c r="P39" s="17" t="s">
        <v>537</v>
      </c>
    </row>
    <row r="40" spans="1:16" ht="108" customHeight="1">
      <c r="A40" s="17">
        <f t="shared" si="0"/>
        <v>36</v>
      </c>
      <c r="B40" s="17">
        <v>2156</v>
      </c>
      <c r="C40" s="17" t="s">
        <v>478</v>
      </c>
      <c r="D40" s="263">
        <v>2700000</v>
      </c>
      <c r="E40" s="263">
        <v>2700000</v>
      </c>
      <c r="F40" s="263">
        <v>0</v>
      </c>
      <c r="G40" s="263">
        <v>1096905</v>
      </c>
      <c r="H40" s="263">
        <v>503095</v>
      </c>
      <c r="I40" s="263">
        <v>250000</v>
      </c>
      <c r="J40" s="218">
        <v>850000</v>
      </c>
      <c r="K40" s="263">
        <v>250000</v>
      </c>
      <c r="L40" s="263">
        <v>0</v>
      </c>
      <c r="M40" s="263">
        <v>250000</v>
      </c>
      <c r="N40" s="263"/>
      <c r="O40" s="17"/>
      <c r="P40" s="17" t="s">
        <v>746</v>
      </c>
    </row>
    <row r="41" spans="1:16" ht="80.25" customHeight="1">
      <c r="A41" s="17">
        <f t="shared" si="0"/>
        <v>37</v>
      </c>
      <c r="B41" s="17">
        <v>2160</v>
      </c>
      <c r="C41" s="17" t="s">
        <v>260</v>
      </c>
      <c r="D41" s="263">
        <v>210000</v>
      </c>
      <c r="E41" s="263">
        <v>210000</v>
      </c>
      <c r="F41" s="263">
        <v>0</v>
      </c>
      <c r="G41" s="263">
        <v>208441</v>
      </c>
      <c r="H41" s="263">
        <v>1559</v>
      </c>
      <c r="I41" s="263">
        <v>0</v>
      </c>
      <c r="J41" s="218">
        <v>0</v>
      </c>
      <c r="K41" s="263">
        <v>0</v>
      </c>
      <c r="L41" s="263">
        <v>0</v>
      </c>
      <c r="M41" s="263">
        <v>0</v>
      </c>
      <c r="N41" s="263"/>
      <c r="O41" s="17"/>
      <c r="P41" s="17" t="s">
        <v>896</v>
      </c>
    </row>
    <row r="42" spans="1:16" ht="77.25" customHeight="1">
      <c r="A42" s="17">
        <f t="shared" si="0"/>
        <v>38</v>
      </c>
      <c r="B42" s="17">
        <v>2165</v>
      </c>
      <c r="C42" s="17" t="s">
        <v>346</v>
      </c>
      <c r="D42" s="263">
        <v>1900000</v>
      </c>
      <c r="E42" s="263">
        <v>1900000</v>
      </c>
      <c r="F42" s="263">
        <v>0</v>
      </c>
      <c r="G42" s="263">
        <v>0</v>
      </c>
      <c r="H42" s="263">
        <v>0</v>
      </c>
      <c r="I42" s="263">
        <v>0</v>
      </c>
      <c r="J42" s="218">
        <v>1900000</v>
      </c>
      <c r="K42" s="263">
        <v>0</v>
      </c>
      <c r="L42" s="263">
        <v>0</v>
      </c>
      <c r="M42" s="263">
        <v>0</v>
      </c>
      <c r="N42" s="263"/>
      <c r="O42" s="17"/>
      <c r="P42" s="17" t="s">
        <v>388</v>
      </c>
    </row>
    <row r="43" spans="1:16" ht="66.75" customHeight="1">
      <c r="A43" s="17">
        <f t="shared" si="0"/>
        <v>39</v>
      </c>
      <c r="B43" s="17">
        <v>2166</v>
      </c>
      <c r="C43" s="17" t="s">
        <v>262</v>
      </c>
      <c r="D43" s="263">
        <v>6200000</v>
      </c>
      <c r="E43" s="263">
        <v>6200000</v>
      </c>
      <c r="F43" s="263">
        <v>0</v>
      </c>
      <c r="G43" s="263">
        <v>0</v>
      </c>
      <c r="H43" s="263">
        <v>0</v>
      </c>
      <c r="I43" s="263">
        <v>0</v>
      </c>
      <c r="J43" s="218">
        <v>6200000</v>
      </c>
      <c r="K43" s="263">
        <v>0</v>
      </c>
      <c r="L43" s="263">
        <v>0</v>
      </c>
      <c r="M43" s="263">
        <v>0</v>
      </c>
      <c r="N43" s="263"/>
      <c r="O43" s="17"/>
      <c r="P43" s="17" t="s">
        <v>854</v>
      </c>
    </row>
    <row r="44" spans="1:16" ht="88.5" customHeight="1">
      <c r="A44" s="17">
        <f t="shared" si="0"/>
        <v>40</v>
      </c>
      <c r="B44" s="17">
        <v>2167</v>
      </c>
      <c r="C44" s="17" t="s">
        <v>263</v>
      </c>
      <c r="D44" s="263">
        <v>1400000</v>
      </c>
      <c r="E44" s="263">
        <v>1400000</v>
      </c>
      <c r="F44" s="263">
        <v>0</v>
      </c>
      <c r="G44" s="263">
        <v>99348</v>
      </c>
      <c r="H44" s="263">
        <v>50652</v>
      </c>
      <c r="I44" s="263">
        <v>100000</v>
      </c>
      <c r="J44" s="218">
        <v>1150000</v>
      </c>
      <c r="K44" s="263">
        <v>100000</v>
      </c>
      <c r="L44" s="263">
        <v>100000</v>
      </c>
      <c r="M44" s="263">
        <v>0</v>
      </c>
      <c r="N44" s="263"/>
      <c r="O44" s="17"/>
      <c r="P44" s="17" t="s">
        <v>424</v>
      </c>
    </row>
    <row r="45" spans="1:16" ht="50.25" customHeight="1">
      <c r="A45" s="17">
        <f t="shared" si="0"/>
        <v>41</v>
      </c>
      <c r="B45" s="17">
        <v>2184</v>
      </c>
      <c r="C45" s="17" t="s">
        <v>456</v>
      </c>
      <c r="D45" s="218">
        <v>4314000</v>
      </c>
      <c r="E45" s="218">
        <v>4314000</v>
      </c>
      <c r="F45" s="263">
        <v>0</v>
      </c>
      <c r="G45" s="263">
        <v>543411</v>
      </c>
      <c r="H45" s="263">
        <v>1516589</v>
      </c>
      <c r="I45" s="263">
        <v>0</v>
      </c>
      <c r="J45" s="218">
        <v>2254000</v>
      </c>
      <c r="K45" s="263">
        <v>0</v>
      </c>
      <c r="L45" s="263">
        <v>0</v>
      </c>
      <c r="M45" s="263">
        <v>0</v>
      </c>
      <c r="N45" s="263"/>
      <c r="O45" s="17"/>
      <c r="P45" s="17" t="s">
        <v>676</v>
      </c>
    </row>
    <row r="46" spans="1:16" ht="62.25" customHeight="1">
      <c r="A46" s="17">
        <f t="shared" si="0"/>
        <v>42</v>
      </c>
      <c r="B46" s="17">
        <v>2187</v>
      </c>
      <c r="C46" s="17" t="s">
        <v>286</v>
      </c>
      <c r="D46" s="263">
        <v>9900000</v>
      </c>
      <c r="E46" s="263">
        <v>9900000</v>
      </c>
      <c r="F46" s="263">
        <v>0</v>
      </c>
      <c r="G46" s="263">
        <v>9895014</v>
      </c>
      <c r="H46" s="263">
        <v>4986</v>
      </c>
      <c r="I46" s="263">
        <v>0</v>
      </c>
      <c r="J46" s="218">
        <v>0</v>
      </c>
      <c r="K46" s="263">
        <v>0</v>
      </c>
      <c r="L46" s="263">
        <v>0</v>
      </c>
      <c r="M46" s="263">
        <v>0</v>
      </c>
      <c r="N46" s="263"/>
      <c r="O46" s="17"/>
      <c r="P46" s="17" t="s">
        <v>538</v>
      </c>
    </row>
    <row r="47" spans="1:16" ht="43.5" customHeight="1">
      <c r="A47" s="17">
        <f t="shared" si="0"/>
        <v>43</v>
      </c>
      <c r="B47" s="17">
        <v>2215</v>
      </c>
      <c r="C47" s="17" t="s">
        <v>288</v>
      </c>
      <c r="D47" s="263">
        <v>396410</v>
      </c>
      <c r="E47" s="263">
        <v>396410</v>
      </c>
      <c r="F47" s="263">
        <v>0</v>
      </c>
      <c r="G47" s="263">
        <v>396410</v>
      </c>
      <c r="H47" s="263">
        <v>0</v>
      </c>
      <c r="I47" s="263">
        <v>0</v>
      </c>
      <c r="J47" s="218">
        <v>0</v>
      </c>
      <c r="K47" s="263">
        <v>0</v>
      </c>
      <c r="L47" s="263">
        <v>0</v>
      </c>
      <c r="M47" s="263">
        <v>0</v>
      </c>
      <c r="N47" s="263"/>
      <c r="O47" s="17"/>
      <c r="P47" s="17" t="s">
        <v>738</v>
      </c>
    </row>
    <row r="48" spans="1:16" ht="48.75" customHeight="1">
      <c r="A48" s="17">
        <f t="shared" si="0"/>
        <v>44</v>
      </c>
      <c r="B48" s="17">
        <v>2216</v>
      </c>
      <c r="C48" s="17" t="s">
        <v>289</v>
      </c>
      <c r="D48" s="263">
        <v>7850000</v>
      </c>
      <c r="E48" s="263">
        <v>7850000</v>
      </c>
      <c r="F48" s="263">
        <v>0</v>
      </c>
      <c r="G48" s="263">
        <v>7494849</v>
      </c>
      <c r="H48" s="263">
        <v>355151</v>
      </c>
      <c r="I48" s="263">
        <v>0</v>
      </c>
      <c r="J48" s="218">
        <v>0</v>
      </c>
      <c r="K48" s="263">
        <v>0</v>
      </c>
      <c r="L48" s="263">
        <v>0</v>
      </c>
      <c r="M48" s="263">
        <v>0</v>
      </c>
      <c r="N48" s="263"/>
      <c r="O48" s="17"/>
      <c r="P48" s="17" t="s">
        <v>290</v>
      </c>
    </row>
    <row r="49" spans="1:42" ht="35.1" customHeight="1">
      <c r="A49" s="17">
        <f t="shared" si="0"/>
        <v>45</v>
      </c>
      <c r="B49" s="17">
        <v>2221</v>
      </c>
      <c r="C49" s="17" t="s">
        <v>291</v>
      </c>
      <c r="D49" s="263">
        <v>91304</v>
      </c>
      <c r="E49" s="263">
        <v>91304</v>
      </c>
      <c r="F49" s="263">
        <v>0</v>
      </c>
      <c r="G49" s="263">
        <v>91202</v>
      </c>
      <c r="H49" s="263">
        <v>102</v>
      </c>
      <c r="I49" s="263">
        <v>0</v>
      </c>
      <c r="J49" s="218">
        <v>0</v>
      </c>
      <c r="K49" s="263">
        <v>0</v>
      </c>
      <c r="L49" s="263">
        <v>0</v>
      </c>
      <c r="M49" s="263">
        <v>0</v>
      </c>
      <c r="N49" s="263"/>
      <c r="O49" s="17"/>
      <c r="P49" s="17" t="s">
        <v>535</v>
      </c>
    </row>
    <row r="50" spans="1:42" ht="46.5" customHeight="1">
      <c r="A50" s="17">
        <f t="shared" si="0"/>
        <v>46</v>
      </c>
      <c r="B50" s="17">
        <v>2225</v>
      </c>
      <c r="C50" s="17" t="s">
        <v>288</v>
      </c>
      <c r="D50" s="263">
        <v>90000</v>
      </c>
      <c r="E50" s="263">
        <v>90000</v>
      </c>
      <c r="F50" s="263">
        <v>0</v>
      </c>
      <c r="G50" s="263">
        <v>73365</v>
      </c>
      <c r="H50" s="263">
        <v>16635</v>
      </c>
      <c r="I50" s="263">
        <v>0</v>
      </c>
      <c r="J50" s="218">
        <v>0</v>
      </c>
      <c r="K50" s="263">
        <v>0</v>
      </c>
      <c r="L50" s="263">
        <v>0</v>
      </c>
      <c r="M50" s="263">
        <v>0</v>
      </c>
      <c r="N50" s="263"/>
      <c r="O50" s="17"/>
      <c r="P50" s="17" t="s">
        <v>938</v>
      </c>
    </row>
    <row r="51" spans="1:42" ht="35.1" customHeight="1">
      <c r="A51" s="17">
        <f t="shared" si="0"/>
        <v>47</v>
      </c>
      <c r="B51" s="17">
        <v>2234</v>
      </c>
      <c r="C51" s="17" t="s">
        <v>939</v>
      </c>
      <c r="D51" s="263">
        <v>270000</v>
      </c>
      <c r="E51" s="263">
        <v>270000</v>
      </c>
      <c r="F51" s="263">
        <v>0</v>
      </c>
      <c r="G51" s="263">
        <v>195549</v>
      </c>
      <c r="H51" s="263">
        <v>74451</v>
      </c>
      <c r="I51" s="263">
        <v>0</v>
      </c>
      <c r="J51" s="218">
        <v>0</v>
      </c>
      <c r="K51" s="263">
        <v>0</v>
      </c>
      <c r="L51" s="263">
        <v>0</v>
      </c>
      <c r="M51" s="263">
        <v>0</v>
      </c>
      <c r="N51" s="263"/>
      <c r="O51" s="17"/>
      <c r="P51" s="17" t="s">
        <v>339</v>
      </c>
    </row>
    <row r="52" spans="1:42" ht="59.25" customHeight="1">
      <c r="A52" s="17">
        <f t="shared" si="0"/>
        <v>48</v>
      </c>
      <c r="B52" s="17">
        <v>2235</v>
      </c>
      <c r="C52" s="17" t="s">
        <v>338</v>
      </c>
      <c r="D52" s="93">
        <v>4259000</v>
      </c>
      <c r="E52" s="263">
        <v>4259000</v>
      </c>
      <c r="F52" s="263">
        <v>0</v>
      </c>
      <c r="G52" s="263">
        <v>2444624</v>
      </c>
      <c r="H52" s="263">
        <v>1330376</v>
      </c>
      <c r="I52" s="263">
        <v>0</v>
      </c>
      <c r="J52" s="218">
        <v>484000</v>
      </c>
      <c r="K52" s="263">
        <v>0</v>
      </c>
      <c r="L52" s="263">
        <v>0</v>
      </c>
      <c r="M52" s="263">
        <v>0</v>
      </c>
      <c r="N52" s="263"/>
      <c r="O52" s="17"/>
      <c r="P52" s="17" t="s">
        <v>636</v>
      </c>
    </row>
    <row r="53" spans="1:42" ht="35.1" customHeight="1">
      <c r="A53" s="17">
        <f t="shared" si="0"/>
        <v>49</v>
      </c>
      <c r="B53" s="17">
        <v>2236</v>
      </c>
      <c r="C53" s="17" t="s">
        <v>337</v>
      </c>
      <c r="D53" s="263">
        <v>180000</v>
      </c>
      <c r="E53" s="263">
        <v>180000</v>
      </c>
      <c r="F53" s="263">
        <v>0</v>
      </c>
      <c r="G53" s="263">
        <v>116522</v>
      </c>
      <c r="H53" s="263">
        <v>63478</v>
      </c>
      <c r="I53" s="263">
        <v>0</v>
      </c>
      <c r="J53" s="218">
        <v>0</v>
      </c>
      <c r="K53" s="263">
        <v>0</v>
      </c>
      <c r="L53" s="263">
        <v>0</v>
      </c>
      <c r="M53" s="263">
        <v>0</v>
      </c>
      <c r="N53" s="263"/>
      <c r="O53" s="17"/>
      <c r="P53" s="17" t="s">
        <v>425</v>
      </c>
    </row>
    <row r="54" spans="1:42" ht="46.5" customHeight="1">
      <c r="A54" s="17">
        <f t="shared" si="0"/>
        <v>50</v>
      </c>
      <c r="B54" s="17">
        <v>2237</v>
      </c>
      <c r="C54" s="17" t="s">
        <v>347</v>
      </c>
      <c r="D54" s="263">
        <v>1700000</v>
      </c>
      <c r="E54" s="263">
        <v>1700000</v>
      </c>
      <c r="F54" s="263">
        <v>0</v>
      </c>
      <c r="G54" s="263">
        <v>1047135</v>
      </c>
      <c r="H54" s="263">
        <v>202865</v>
      </c>
      <c r="I54" s="263">
        <v>0</v>
      </c>
      <c r="J54" s="218">
        <v>450000</v>
      </c>
      <c r="K54" s="263">
        <v>0</v>
      </c>
      <c r="L54" s="263">
        <v>0</v>
      </c>
      <c r="M54" s="263">
        <v>0</v>
      </c>
      <c r="N54" s="263"/>
      <c r="O54" s="17"/>
      <c r="P54" s="17" t="s">
        <v>426</v>
      </c>
    </row>
    <row r="55" spans="1:42" ht="48" customHeight="1">
      <c r="A55" s="17">
        <f t="shared" si="0"/>
        <v>51</v>
      </c>
      <c r="B55" s="17">
        <v>2238</v>
      </c>
      <c r="C55" s="17" t="s">
        <v>348</v>
      </c>
      <c r="D55" s="263">
        <v>7500000</v>
      </c>
      <c r="E55" s="263">
        <v>7300000</v>
      </c>
      <c r="F55" s="263">
        <v>200000</v>
      </c>
      <c r="G55" s="263">
        <v>7291734</v>
      </c>
      <c r="H55" s="263">
        <v>8266</v>
      </c>
      <c r="I55" s="263">
        <v>200000</v>
      </c>
      <c r="J55" s="218">
        <v>0</v>
      </c>
      <c r="K55" s="263">
        <v>200000</v>
      </c>
      <c r="L55" s="263">
        <v>0</v>
      </c>
      <c r="M55" s="263">
        <v>200000</v>
      </c>
      <c r="N55" s="263"/>
      <c r="O55" s="17"/>
      <c r="P55" s="17" t="s">
        <v>642</v>
      </c>
    </row>
    <row r="56" spans="1:42" ht="77.25" customHeight="1">
      <c r="A56" s="17">
        <f t="shared" si="0"/>
        <v>52</v>
      </c>
      <c r="B56" s="17">
        <v>2239</v>
      </c>
      <c r="C56" s="17" t="s">
        <v>349</v>
      </c>
      <c r="D56" s="263">
        <v>30000000</v>
      </c>
      <c r="E56" s="263">
        <v>30000000</v>
      </c>
      <c r="F56" s="263">
        <v>0</v>
      </c>
      <c r="G56" s="263">
        <v>7466782</v>
      </c>
      <c r="H56" s="263">
        <v>333218</v>
      </c>
      <c r="I56" s="263">
        <v>0</v>
      </c>
      <c r="J56" s="218">
        <v>22200000</v>
      </c>
      <c r="K56" s="263">
        <v>0</v>
      </c>
      <c r="L56" s="263">
        <v>0</v>
      </c>
      <c r="M56" s="263">
        <v>0</v>
      </c>
      <c r="N56" s="263"/>
      <c r="O56" s="17"/>
      <c r="P56" s="17" t="s">
        <v>371</v>
      </c>
    </row>
    <row r="57" spans="1:42" ht="48.75" customHeight="1">
      <c r="A57" s="17">
        <f t="shared" si="0"/>
        <v>53</v>
      </c>
      <c r="B57" s="17">
        <v>2240</v>
      </c>
      <c r="C57" s="17" t="s">
        <v>350</v>
      </c>
      <c r="D57" s="263">
        <v>13200000</v>
      </c>
      <c r="E57" s="263">
        <v>13200000</v>
      </c>
      <c r="F57" s="263">
        <v>0</v>
      </c>
      <c r="G57" s="263">
        <v>4887154</v>
      </c>
      <c r="H57" s="263">
        <v>602846</v>
      </c>
      <c r="I57" s="263">
        <v>0</v>
      </c>
      <c r="J57" s="218">
        <v>7710000</v>
      </c>
      <c r="K57" s="263">
        <v>0</v>
      </c>
      <c r="L57" s="263">
        <v>0</v>
      </c>
      <c r="M57" s="263">
        <v>0</v>
      </c>
      <c r="N57" s="263"/>
      <c r="O57" s="17"/>
      <c r="P57" s="17" t="s">
        <v>643</v>
      </c>
      <c r="AB57" s="317"/>
      <c r="AC57" s="317"/>
      <c r="AD57" s="317"/>
      <c r="AE57" s="317"/>
      <c r="AF57" s="317"/>
      <c r="AG57" s="317"/>
      <c r="AH57" s="333"/>
      <c r="AI57" s="333"/>
      <c r="AJ57" s="333"/>
      <c r="AK57" s="333"/>
      <c r="AL57" s="333"/>
      <c r="AM57" s="333"/>
      <c r="AN57" s="333"/>
      <c r="AO57" s="333"/>
      <c r="AP57" s="333"/>
    </row>
    <row r="58" spans="1:42" s="268" customFormat="1" ht="35.1" customHeight="1">
      <c r="A58" s="17">
        <f t="shared" si="0"/>
        <v>54</v>
      </c>
      <c r="B58" s="17">
        <v>2242</v>
      </c>
      <c r="C58" s="17" t="s">
        <v>379</v>
      </c>
      <c r="D58" s="263">
        <v>93079</v>
      </c>
      <c r="E58" s="263">
        <v>93079</v>
      </c>
      <c r="F58" s="263">
        <v>0</v>
      </c>
      <c r="G58" s="263">
        <v>17667</v>
      </c>
      <c r="H58" s="263">
        <v>75412</v>
      </c>
      <c r="I58" s="263">
        <v>0</v>
      </c>
      <c r="J58" s="218">
        <v>0</v>
      </c>
      <c r="K58" s="263">
        <v>0</v>
      </c>
      <c r="L58" s="263">
        <v>0</v>
      </c>
      <c r="M58" s="263">
        <v>0</v>
      </c>
      <c r="N58" s="263"/>
      <c r="O58" s="17"/>
      <c r="P58" s="17" t="s">
        <v>427</v>
      </c>
      <c r="Q58" s="343"/>
      <c r="R58" s="343"/>
      <c r="S58" s="343"/>
      <c r="T58" s="316"/>
      <c r="U58" s="316"/>
      <c r="V58" s="316"/>
      <c r="W58" s="316"/>
      <c r="X58" s="316"/>
      <c r="Y58" s="316"/>
      <c r="Z58" s="316"/>
      <c r="AA58" s="343"/>
      <c r="AB58" s="317"/>
      <c r="AC58" s="317"/>
      <c r="AD58" s="317"/>
      <c r="AE58" s="317"/>
      <c r="AF58" s="317"/>
      <c r="AG58" s="317"/>
      <c r="AH58" s="333"/>
      <c r="AI58" s="333"/>
      <c r="AJ58" s="333"/>
      <c r="AK58" s="333"/>
      <c r="AL58" s="333"/>
      <c r="AM58" s="333"/>
      <c r="AN58" s="333"/>
      <c r="AO58" s="333"/>
      <c r="AP58" s="333"/>
    </row>
    <row r="59" spans="1:42" s="268" customFormat="1" ht="39.75" customHeight="1">
      <c r="A59" s="17">
        <f t="shared" si="0"/>
        <v>55</v>
      </c>
      <c r="B59" s="412">
        <v>20020</v>
      </c>
      <c r="C59" s="17" t="s">
        <v>352</v>
      </c>
      <c r="D59" s="263">
        <v>2460000</v>
      </c>
      <c r="E59" s="263">
        <v>2460000</v>
      </c>
      <c r="F59" s="263">
        <v>0</v>
      </c>
      <c r="G59" s="263">
        <v>1679880</v>
      </c>
      <c r="H59" s="263">
        <v>280120</v>
      </c>
      <c r="I59" s="263">
        <v>400000</v>
      </c>
      <c r="J59" s="218">
        <v>100000</v>
      </c>
      <c r="K59" s="263">
        <v>400000</v>
      </c>
      <c r="L59" s="263">
        <v>0</v>
      </c>
      <c r="M59" s="263">
        <v>0</v>
      </c>
      <c r="N59" s="263">
        <v>400000</v>
      </c>
      <c r="O59" s="17"/>
      <c r="P59" s="352" t="s">
        <v>644</v>
      </c>
      <c r="Q59" s="343"/>
      <c r="R59" s="343"/>
      <c r="S59" s="343"/>
      <c r="T59" s="316"/>
      <c r="U59" s="316"/>
      <c r="V59" s="316"/>
      <c r="W59" s="316"/>
      <c r="X59" s="316"/>
      <c r="Y59" s="316"/>
      <c r="Z59" s="316"/>
      <c r="AA59" s="343"/>
      <c r="AB59" s="317"/>
      <c r="AC59" s="317"/>
      <c r="AD59" s="317"/>
      <c r="AE59" s="317"/>
      <c r="AF59" s="317"/>
      <c r="AG59" s="317"/>
      <c r="AH59" s="333"/>
      <c r="AI59" s="333"/>
      <c r="AJ59" s="333"/>
      <c r="AK59" s="333"/>
      <c r="AL59" s="333"/>
      <c r="AM59" s="333"/>
      <c r="AN59" s="333"/>
      <c r="AO59" s="333"/>
      <c r="AP59" s="333"/>
    </row>
    <row r="60" spans="1:42" s="268" customFormat="1" ht="79.5" customHeight="1">
      <c r="A60" s="17">
        <f t="shared" si="0"/>
        <v>56</v>
      </c>
      <c r="B60" s="17">
        <v>20021</v>
      </c>
      <c r="C60" s="17" t="s">
        <v>353</v>
      </c>
      <c r="D60" s="263">
        <v>13000000</v>
      </c>
      <c r="E60" s="263">
        <v>13000000</v>
      </c>
      <c r="F60" s="263">
        <v>0</v>
      </c>
      <c r="G60" s="263">
        <v>5147849.21</v>
      </c>
      <c r="H60" s="263">
        <v>232150.79000000004</v>
      </c>
      <c r="I60" s="263">
        <v>0</v>
      </c>
      <c r="J60" s="218">
        <v>7620000</v>
      </c>
      <c r="K60" s="263">
        <v>0</v>
      </c>
      <c r="L60" s="263">
        <v>0</v>
      </c>
      <c r="M60" s="263">
        <v>0</v>
      </c>
      <c r="N60" s="263"/>
      <c r="O60" s="17"/>
      <c r="P60" s="17" t="s">
        <v>745</v>
      </c>
      <c r="Q60" s="343"/>
      <c r="R60" s="343"/>
      <c r="S60" s="343"/>
      <c r="T60" s="316"/>
      <c r="U60" s="316"/>
      <c r="V60" s="316"/>
      <c r="W60" s="316"/>
      <c r="X60" s="316"/>
      <c r="Y60" s="316"/>
      <c r="Z60" s="316"/>
      <c r="AA60" s="343"/>
      <c r="AB60" s="317"/>
      <c r="AC60" s="317"/>
      <c r="AD60" s="317"/>
      <c r="AE60" s="317"/>
      <c r="AF60" s="317"/>
      <c r="AG60" s="317"/>
      <c r="AH60" s="333"/>
      <c r="AI60" s="333"/>
      <c r="AJ60" s="333"/>
      <c r="AK60" s="333"/>
      <c r="AL60" s="333"/>
      <c r="AM60" s="333"/>
      <c r="AN60" s="333"/>
      <c r="AO60" s="333"/>
      <c r="AP60" s="333"/>
    </row>
    <row r="61" spans="1:42" s="268" customFormat="1" ht="62.25" customHeight="1">
      <c r="A61" s="17">
        <f t="shared" si="0"/>
        <v>57</v>
      </c>
      <c r="B61" s="17">
        <v>20029</v>
      </c>
      <c r="C61" s="17" t="s">
        <v>354</v>
      </c>
      <c r="D61" s="263">
        <v>4500000</v>
      </c>
      <c r="E61" s="263">
        <v>4500000</v>
      </c>
      <c r="F61" s="263">
        <v>0</v>
      </c>
      <c r="G61" s="263">
        <v>2219313.65</v>
      </c>
      <c r="H61" s="263">
        <v>686.35000000009313</v>
      </c>
      <c r="I61" s="263">
        <v>500000</v>
      </c>
      <c r="J61" s="218">
        <v>1780000</v>
      </c>
      <c r="K61" s="263">
        <v>500000</v>
      </c>
      <c r="L61" s="263">
        <v>0</v>
      </c>
      <c r="M61" s="263">
        <v>500000</v>
      </c>
      <c r="N61" s="263"/>
      <c r="O61" s="17"/>
      <c r="P61" s="17" t="s">
        <v>441</v>
      </c>
      <c r="Q61" s="343"/>
      <c r="R61" s="343"/>
      <c r="S61" s="343"/>
      <c r="T61" s="316"/>
      <c r="U61" s="316"/>
      <c r="V61" s="316"/>
      <c r="W61" s="316"/>
      <c r="X61" s="316"/>
      <c r="Y61" s="316"/>
      <c r="Z61" s="316"/>
      <c r="AA61" s="343"/>
      <c r="AB61" s="317"/>
      <c r="AC61" s="317"/>
      <c r="AD61" s="317"/>
      <c r="AE61" s="317"/>
      <c r="AF61" s="317"/>
      <c r="AG61" s="317"/>
      <c r="AH61" s="333"/>
      <c r="AI61" s="333"/>
      <c r="AJ61" s="333"/>
      <c r="AK61" s="333"/>
      <c r="AL61" s="333"/>
      <c r="AM61" s="333"/>
      <c r="AN61" s="333"/>
      <c r="AO61" s="333"/>
      <c r="AP61" s="333"/>
    </row>
    <row r="62" spans="1:42" s="268" customFormat="1" ht="78" customHeight="1">
      <c r="A62" s="17">
        <f t="shared" si="0"/>
        <v>58</v>
      </c>
      <c r="B62" s="17">
        <v>20030</v>
      </c>
      <c r="C62" s="17" t="s">
        <v>355</v>
      </c>
      <c r="D62" s="263">
        <v>152469543</v>
      </c>
      <c r="E62" s="263">
        <v>102469543</v>
      </c>
      <c r="F62" s="263">
        <v>50000000</v>
      </c>
      <c r="G62" s="263">
        <v>53187420</v>
      </c>
      <c r="H62" s="263">
        <v>49282123</v>
      </c>
      <c r="I62" s="263">
        <v>30000000</v>
      </c>
      <c r="J62" s="218">
        <v>20000000</v>
      </c>
      <c r="K62" s="263">
        <v>30000000</v>
      </c>
      <c r="L62" s="263">
        <v>28000000</v>
      </c>
      <c r="M62" s="263">
        <v>2000000</v>
      </c>
      <c r="N62" s="263"/>
      <c r="O62" s="17"/>
      <c r="P62" s="17" t="s">
        <v>681</v>
      </c>
      <c r="Q62" s="343"/>
      <c r="R62" s="343"/>
      <c r="S62" s="343"/>
      <c r="T62" s="316"/>
      <c r="U62" s="316"/>
      <c r="V62" s="316"/>
      <c r="W62" s="316"/>
      <c r="X62" s="316"/>
      <c r="Y62" s="316"/>
      <c r="Z62" s="316"/>
      <c r="AA62" s="343"/>
      <c r="AB62" s="317"/>
      <c r="AC62" s="317"/>
      <c r="AD62" s="317"/>
      <c r="AE62" s="317"/>
      <c r="AF62" s="317"/>
      <c r="AG62" s="317"/>
      <c r="AH62" s="333"/>
      <c r="AI62" s="333"/>
      <c r="AJ62" s="333"/>
      <c r="AK62" s="333"/>
      <c r="AL62" s="333"/>
      <c r="AM62" s="333"/>
      <c r="AN62" s="333"/>
      <c r="AO62" s="333"/>
      <c r="AP62" s="333"/>
    </row>
    <row r="63" spans="1:42" s="268" customFormat="1" ht="106.5" customHeight="1">
      <c r="A63" s="17">
        <f t="shared" si="0"/>
        <v>59</v>
      </c>
      <c r="B63" s="17">
        <v>20032</v>
      </c>
      <c r="C63" s="17" t="s">
        <v>356</v>
      </c>
      <c r="D63" s="263">
        <v>3560000</v>
      </c>
      <c r="E63" s="263">
        <v>3560000</v>
      </c>
      <c r="F63" s="263">
        <v>0</v>
      </c>
      <c r="G63" s="263">
        <v>3553425</v>
      </c>
      <c r="H63" s="263">
        <v>6575</v>
      </c>
      <c r="I63" s="263">
        <v>0</v>
      </c>
      <c r="J63" s="218">
        <v>0</v>
      </c>
      <c r="K63" s="263">
        <v>0</v>
      </c>
      <c r="L63" s="263">
        <v>0</v>
      </c>
      <c r="M63" s="263">
        <v>0</v>
      </c>
      <c r="N63" s="263"/>
      <c r="O63" s="17"/>
      <c r="P63" s="17" t="s">
        <v>539</v>
      </c>
      <c r="Q63" s="343"/>
      <c r="R63" s="343"/>
      <c r="S63" s="343"/>
      <c r="T63" s="316"/>
      <c r="U63" s="316"/>
      <c r="V63" s="316"/>
      <c r="W63" s="316"/>
      <c r="X63" s="316"/>
      <c r="Y63" s="316"/>
      <c r="Z63" s="316"/>
      <c r="AA63" s="343"/>
      <c r="AB63" s="317"/>
      <c r="AC63" s="317"/>
      <c r="AD63" s="317"/>
      <c r="AE63" s="317"/>
      <c r="AF63" s="317"/>
      <c r="AG63" s="317"/>
      <c r="AH63" s="333"/>
      <c r="AI63" s="333"/>
      <c r="AJ63" s="333"/>
      <c r="AK63" s="333"/>
      <c r="AL63" s="333"/>
      <c r="AM63" s="333"/>
      <c r="AN63" s="333"/>
      <c r="AO63" s="333"/>
      <c r="AP63" s="333"/>
    </row>
    <row r="64" spans="1:42" s="268" customFormat="1" ht="99" customHeight="1">
      <c r="A64" s="17">
        <f t="shared" si="0"/>
        <v>60</v>
      </c>
      <c r="B64" s="17">
        <v>20034</v>
      </c>
      <c r="C64" s="17" t="s">
        <v>479</v>
      </c>
      <c r="D64" s="263">
        <v>8700000</v>
      </c>
      <c r="E64" s="263">
        <v>8700000</v>
      </c>
      <c r="F64" s="263">
        <v>0</v>
      </c>
      <c r="G64" s="263">
        <v>2581645</v>
      </c>
      <c r="H64" s="263">
        <v>1618355</v>
      </c>
      <c r="I64" s="263">
        <v>0</v>
      </c>
      <c r="J64" s="218">
        <v>4500000</v>
      </c>
      <c r="K64" s="263">
        <v>0</v>
      </c>
      <c r="L64" s="263">
        <v>0</v>
      </c>
      <c r="M64" s="263">
        <v>0</v>
      </c>
      <c r="N64" s="263"/>
      <c r="O64" s="17"/>
      <c r="P64" s="17" t="s">
        <v>704</v>
      </c>
      <c r="Q64" s="343"/>
      <c r="R64" s="343"/>
      <c r="S64" s="343"/>
      <c r="T64" s="316"/>
      <c r="U64" s="317"/>
      <c r="V64" s="317"/>
      <c r="W64" s="317"/>
      <c r="X64" s="317"/>
      <c r="Y64" s="317"/>
      <c r="Z64" s="317"/>
      <c r="AA64" s="317"/>
      <c r="AB64" s="317"/>
      <c r="AC64" s="333"/>
      <c r="AD64" s="333"/>
      <c r="AE64" s="333"/>
      <c r="AF64" s="333"/>
      <c r="AG64" s="333"/>
      <c r="AH64" s="333"/>
      <c r="AI64" s="333"/>
      <c r="AJ64" s="333"/>
      <c r="AK64" s="333"/>
    </row>
    <row r="65" spans="1:37" s="268" customFormat="1" ht="90.75" customHeight="1">
      <c r="A65" s="17">
        <f t="shared" si="0"/>
        <v>61</v>
      </c>
      <c r="B65" s="17">
        <v>20037</v>
      </c>
      <c r="C65" s="17" t="s">
        <v>357</v>
      </c>
      <c r="D65" s="263">
        <v>2200000</v>
      </c>
      <c r="E65" s="263">
        <v>2200000</v>
      </c>
      <c r="F65" s="263">
        <v>0</v>
      </c>
      <c r="G65" s="263">
        <v>2199700</v>
      </c>
      <c r="H65" s="263">
        <v>300</v>
      </c>
      <c r="I65" s="263">
        <v>0</v>
      </c>
      <c r="J65" s="218">
        <v>0</v>
      </c>
      <c r="K65" s="263">
        <v>0</v>
      </c>
      <c r="L65" s="263">
        <v>0</v>
      </c>
      <c r="M65" s="263">
        <v>0</v>
      </c>
      <c r="N65" s="263"/>
      <c r="O65" s="17"/>
      <c r="P65" s="17" t="s">
        <v>940</v>
      </c>
      <c r="Q65" s="343"/>
      <c r="R65" s="343"/>
      <c r="S65" s="343"/>
      <c r="T65" s="316"/>
      <c r="U65" s="317"/>
      <c r="V65" s="317"/>
      <c r="W65" s="317"/>
      <c r="X65" s="317"/>
      <c r="Y65" s="317"/>
      <c r="Z65" s="317"/>
      <c r="AA65" s="317"/>
      <c r="AB65" s="317"/>
      <c r="AC65" s="333"/>
      <c r="AD65" s="333"/>
      <c r="AE65" s="333"/>
      <c r="AF65" s="333"/>
      <c r="AG65" s="333"/>
      <c r="AH65" s="333"/>
      <c r="AI65" s="333"/>
      <c r="AJ65" s="333"/>
      <c r="AK65" s="333"/>
    </row>
    <row r="66" spans="1:37" s="268" customFormat="1" ht="78.75" customHeight="1">
      <c r="A66" s="17">
        <f t="shared" si="0"/>
        <v>62</v>
      </c>
      <c r="B66" s="17">
        <v>20051</v>
      </c>
      <c r="C66" s="17" t="s">
        <v>480</v>
      </c>
      <c r="D66" s="263">
        <v>6600000</v>
      </c>
      <c r="E66" s="263">
        <v>5600000</v>
      </c>
      <c r="F66" s="263">
        <v>1000000</v>
      </c>
      <c r="G66" s="263">
        <v>4622807.26</v>
      </c>
      <c r="H66" s="263">
        <v>427192.74000000022</v>
      </c>
      <c r="I66" s="263">
        <v>0</v>
      </c>
      <c r="J66" s="218">
        <v>1550000</v>
      </c>
      <c r="K66" s="263">
        <v>0</v>
      </c>
      <c r="L66" s="263">
        <v>0</v>
      </c>
      <c r="M66" s="263">
        <v>0</v>
      </c>
      <c r="N66" s="263"/>
      <c r="O66" s="17"/>
      <c r="P66" s="17" t="s">
        <v>499</v>
      </c>
      <c r="Q66" s="343"/>
      <c r="R66" s="343"/>
      <c r="S66" s="343"/>
      <c r="T66" s="316"/>
      <c r="U66" s="317"/>
      <c r="V66" s="317"/>
      <c r="W66" s="317"/>
      <c r="X66" s="317"/>
      <c r="Y66" s="317"/>
      <c r="Z66" s="317"/>
      <c r="AA66" s="317"/>
      <c r="AB66" s="317"/>
      <c r="AC66" s="333"/>
      <c r="AD66" s="333"/>
      <c r="AE66" s="333"/>
      <c r="AF66" s="333"/>
      <c r="AG66" s="333"/>
      <c r="AH66" s="333"/>
      <c r="AI66" s="333"/>
      <c r="AJ66" s="333"/>
      <c r="AK66" s="333"/>
    </row>
    <row r="67" spans="1:37" s="268" customFormat="1" ht="79.5" customHeight="1">
      <c r="A67" s="17">
        <f t="shared" si="0"/>
        <v>63</v>
      </c>
      <c r="B67" s="17">
        <v>20054</v>
      </c>
      <c r="C67" s="17" t="s">
        <v>380</v>
      </c>
      <c r="D67" s="263">
        <v>1260000</v>
      </c>
      <c r="E67" s="263">
        <v>1260000</v>
      </c>
      <c r="F67" s="263">
        <v>0</v>
      </c>
      <c r="G67" s="263">
        <v>1251321</v>
      </c>
      <c r="H67" s="263">
        <v>8679</v>
      </c>
      <c r="I67" s="263">
        <v>0</v>
      </c>
      <c r="J67" s="218">
        <v>0</v>
      </c>
      <c r="K67" s="263">
        <v>0</v>
      </c>
      <c r="L67" s="263">
        <v>0</v>
      </c>
      <c r="M67" s="263">
        <v>0</v>
      </c>
      <c r="N67" s="263"/>
      <c r="O67" s="17"/>
      <c r="P67" s="17" t="s">
        <v>540</v>
      </c>
      <c r="Q67" s="343"/>
      <c r="R67" s="343"/>
      <c r="S67" s="343"/>
      <c r="T67" s="316"/>
      <c r="U67" s="317"/>
      <c r="V67" s="317"/>
      <c r="W67" s="317"/>
      <c r="X67" s="317"/>
      <c r="Y67" s="317"/>
      <c r="Z67" s="317"/>
      <c r="AA67" s="317"/>
      <c r="AB67" s="317"/>
      <c r="AC67" s="333"/>
      <c r="AD67" s="333"/>
      <c r="AE67" s="333"/>
      <c r="AF67" s="333"/>
      <c r="AG67" s="333"/>
      <c r="AH67" s="333"/>
      <c r="AI67" s="333"/>
      <c r="AJ67" s="333"/>
      <c r="AK67" s="333"/>
    </row>
    <row r="68" spans="1:37" s="268" customFormat="1" ht="72" customHeight="1">
      <c r="A68" s="17">
        <f t="shared" si="0"/>
        <v>64</v>
      </c>
      <c r="B68" s="17">
        <v>20065</v>
      </c>
      <c r="C68" s="17" t="s">
        <v>389</v>
      </c>
      <c r="D68" s="263">
        <v>11600000</v>
      </c>
      <c r="E68" s="263">
        <v>10600000</v>
      </c>
      <c r="F68" s="263">
        <v>1000000</v>
      </c>
      <c r="G68" s="263">
        <v>7486523</v>
      </c>
      <c r="H68" s="263">
        <v>113477</v>
      </c>
      <c r="I68" s="263">
        <v>0</v>
      </c>
      <c r="J68" s="218">
        <v>4000000</v>
      </c>
      <c r="K68" s="263">
        <v>0</v>
      </c>
      <c r="L68" s="263">
        <v>0</v>
      </c>
      <c r="M68" s="263"/>
      <c r="N68" s="263"/>
      <c r="O68" s="17"/>
      <c r="P68" s="17" t="s">
        <v>428</v>
      </c>
      <c r="Q68" s="343"/>
      <c r="R68" s="343"/>
      <c r="S68" s="343"/>
      <c r="T68" s="316"/>
      <c r="U68" s="317"/>
      <c r="V68" s="317"/>
      <c r="W68" s="317"/>
      <c r="X68" s="317"/>
      <c r="Y68" s="317"/>
      <c r="Z68" s="317"/>
      <c r="AA68" s="317"/>
      <c r="AB68" s="317"/>
      <c r="AC68" s="333"/>
      <c r="AD68" s="333"/>
      <c r="AE68" s="333"/>
      <c r="AF68" s="333"/>
      <c r="AG68" s="333"/>
      <c r="AH68" s="333"/>
      <c r="AI68" s="333"/>
      <c r="AJ68" s="333"/>
      <c r="AK68" s="333"/>
    </row>
    <row r="69" spans="1:37" ht="62.25" customHeight="1">
      <c r="A69" s="17">
        <f t="shared" si="0"/>
        <v>65</v>
      </c>
      <c r="B69" s="17">
        <v>20067</v>
      </c>
      <c r="C69" s="17" t="s">
        <v>390</v>
      </c>
      <c r="D69" s="263">
        <v>28000000</v>
      </c>
      <c r="E69" s="263">
        <v>28000000</v>
      </c>
      <c r="F69" s="263">
        <v>0</v>
      </c>
      <c r="G69" s="263">
        <v>4422270</v>
      </c>
      <c r="H69" s="263">
        <v>657730</v>
      </c>
      <c r="I69" s="263">
        <v>2000000</v>
      </c>
      <c r="J69" s="218">
        <v>20920000</v>
      </c>
      <c r="K69" s="263">
        <v>2000000</v>
      </c>
      <c r="L69" s="263">
        <v>1500000</v>
      </c>
      <c r="M69" s="263">
        <v>500000</v>
      </c>
      <c r="N69" s="263"/>
      <c r="O69" s="17"/>
      <c r="P69" s="17" t="s">
        <v>497</v>
      </c>
    </row>
    <row r="70" spans="1:37" ht="35.1" customHeight="1">
      <c r="A70" s="17">
        <f t="shared" si="0"/>
        <v>66</v>
      </c>
      <c r="B70" s="17">
        <v>20069</v>
      </c>
      <c r="C70" s="17" t="s">
        <v>391</v>
      </c>
      <c r="D70" s="263">
        <v>33000</v>
      </c>
      <c r="E70" s="263">
        <v>33000</v>
      </c>
      <c r="F70" s="263">
        <v>0</v>
      </c>
      <c r="G70" s="263">
        <v>32973</v>
      </c>
      <c r="H70" s="263">
        <v>27</v>
      </c>
      <c r="I70" s="263">
        <v>0</v>
      </c>
      <c r="J70" s="218">
        <v>0</v>
      </c>
      <c r="K70" s="263">
        <v>0</v>
      </c>
      <c r="L70" s="263">
        <v>0</v>
      </c>
      <c r="M70" s="263">
        <v>0</v>
      </c>
      <c r="N70" s="263"/>
      <c r="O70" s="17"/>
      <c r="P70" s="17" t="s">
        <v>541</v>
      </c>
    </row>
    <row r="71" spans="1:37" ht="65.25" customHeight="1">
      <c r="A71" s="17">
        <f t="shared" ref="A71:A116" si="1">A70+1</f>
        <v>67</v>
      </c>
      <c r="B71" s="17">
        <v>20070</v>
      </c>
      <c r="C71" s="17" t="s">
        <v>392</v>
      </c>
      <c r="D71" s="263">
        <v>450000</v>
      </c>
      <c r="E71" s="263">
        <v>450000</v>
      </c>
      <c r="F71" s="263">
        <v>0</v>
      </c>
      <c r="G71" s="263">
        <v>282970</v>
      </c>
      <c r="H71" s="263">
        <v>167030</v>
      </c>
      <c r="I71" s="263">
        <v>0</v>
      </c>
      <c r="J71" s="218">
        <v>0</v>
      </c>
      <c r="K71" s="263">
        <v>0</v>
      </c>
      <c r="L71" s="263">
        <v>0</v>
      </c>
      <c r="M71" s="263">
        <v>0</v>
      </c>
      <c r="N71" s="263"/>
      <c r="O71" s="17"/>
      <c r="P71" s="17" t="s">
        <v>556</v>
      </c>
    </row>
    <row r="72" spans="1:37" ht="35.1" customHeight="1">
      <c r="A72" s="17">
        <f t="shared" si="1"/>
        <v>68</v>
      </c>
      <c r="B72" s="17">
        <v>20071</v>
      </c>
      <c r="C72" s="17" t="s">
        <v>414</v>
      </c>
      <c r="D72" s="263">
        <v>650000</v>
      </c>
      <c r="E72" s="263">
        <v>600000</v>
      </c>
      <c r="F72" s="263">
        <v>50000</v>
      </c>
      <c r="G72" s="263">
        <v>299295.23</v>
      </c>
      <c r="H72" s="263">
        <v>704.77000000001863</v>
      </c>
      <c r="I72" s="263">
        <v>0</v>
      </c>
      <c r="J72" s="218">
        <v>350000</v>
      </c>
      <c r="K72" s="263">
        <v>0</v>
      </c>
      <c r="L72" s="263">
        <v>0</v>
      </c>
      <c r="M72" s="263">
        <v>0</v>
      </c>
      <c r="N72" s="263"/>
      <c r="O72" s="17"/>
      <c r="P72" s="17" t="s">
        <v>442</v>
      </c>
    </row>
    <row r="73" spans="1:37" ht="35.1" customHeight="1">
      <c r="A73" s="17">
        <f t="shared" si="1"/>
        <v>69</v>
      </c>
      <c r="B73" s="17">
        <v>20073</v>
      </c>
      <c r="C73" s="17" t="s">
        <v>410</v>
      </c>
      <c r="D73" s="263">
        <v>300000</v>
      </c>
      <c r="E73" s="263">
        <v>300000</v>
      </c>
      <c r="F73" s="263">
        <v>0</v>
      </c>
      <c r="G73" s="263">
        <v>59989</v>
      </c>
      <c r="H73" s="263">
        <v>240011</v>
      </c>
      <c r="I73" s="263">
        <v>0</v>
      </c>
      <c r="J73" s="218">
        <v>0</v>
      </c>
      <c r="K73" s="263">
        <v>0</v>
      </c>
      <c r="L73" s="263">
        <v>0</v>
      </c>
      <c r="M73" s="263">
        <v>0</v>
      </c>
      <c r="N73" s="263"/>
      <c r="O73" s="17"/>
      <c r="P73" s="17" t="s">
        <v>294</v>
      </c>
    </row>
    <row r="74" spans="1:37" ht="59.25" customHeight="1">
      <c r="A74" s="17">
        <f t="shared" si="1"/>
        <v>70</v>
      </c>
      <c r="B74" s="17">
        <v>20074</v>
      </c>
      <c r="C74" s="17" t="s">
        <v>415</v>
      </c>
      <c r="D74" s="263">
        <v>2570000</v>
      </c>
      <c r="E74" s="263">
        <v>2570000</v>
      </c>
      <c r="F74" s="263">
        <v>0</v>
      </c>
      <c r="G74" s="263">
        <v>1861535</v>
      </c>
      <c r="H74" s="263">
        <v>708465</v>
      </c>
      <c r="I74" s="263">
        <v>0</v>
      </c>
      <c r="J74" s="218">
        <v>0</v>
      </c>
      <c r="K74" s="263">
        <v>0</v>
      </c>
      <c r="L74" s="263">
        <v>0</v>
      </c>
      <c r="M74" s="263">
        <v>0</v>
      </c>
      <c r="N74" s="263"/>
      <c r="O74" s="17"/>
      <c r="P74" s="17" t="s">
        <v>677</v>
      </c>
    </row>
    <row r="75" spans="1:37" ht="48.75" customHeight="1">
      <c r="A75" s="17">
        <f t="shared" si="1"/>
        <v>71</v>
      </c>
      <c r="B75" s="17">
        <v>20086</v>
      </c>
      <c r="C75" s="17" t="s">
        <v>410</v>
      </c>
      <c r="D75" s="263">
        <v>60000</v>
      </c>
      <c r="E75" s="263">
        <v>60000</v>
      </c>
      <c r="F75" s="263">
        <v>0</v>
      </c>
      <c r="G75" s="263">
        <v>0</v>
      </c>
      <c r="H75" s="263">
        <v>60000</v>
      </c>
      <c r="I75" s="263">
        <v>0</v>
      </c>
      <c r="J75" s="218">
        <v>0</v>
      </c>
      <c r="K75" s="263">
        <v>0</v>
      </c>
      <c r="L75" s="263">
        <v>0</v>
      </c>
      <c r="M75" s="263">
        <v>0</v>
      </c>
      <c r="N75" s="263"/>
      <c r="O75" s="17"/>
      <c r="P75" s="17" t="s">
        <v>464</v>
      </c>
    </row>
    <row r="76" spans="1:37" ht="43.5" customHeight="1">
      <c r="A76" s="17">
        <f t="shared" si="1"/>
        <v>72</v>
      </c>
      <c r="B76" s="17">
        <v>20088</v>
      </c>
      <c r="C76" s="17" t="s">
        <v>457</v>
      </c>
      <c r="D76" s="263">
        <v>30000</v>
      </c>
      <c r="E76" s="263">
        <v>30000</v>
      </c>
      <c r="F76" s="263">
        <v>0</v>
      </c>
      <c r="G76" s="263">
        <v>0</v>
      </c>
      <c r="H76" s="263">
        <v>30000</v>
      </c>
      <c r="I76" s="263">
        <v>0</v>
      </c>
      <c r="J76" s="218">
        <v>0</v>
      </c>
      <c r="K76" s="263">
        <v>0</v>
      </c>
      <c r="L76" s="263">
        <v>0</v>
      </c>
      <c r="M76" s="263">
        <v>0</v>
      </c>
      <c r="N76" s="263"/>
      <c r="O76" s="17"/>
      <c r="P76" s="17" t="s">
        <v>465</v>
      </c>
    </row>
    <row r="77" spans="1:37" ht="94.5" customHeight="1">
      <c r="A77" s="17">
        <f t="shared" si="1"/>
        <v>73</v>
      </c>
      <c r="B77" s="17">
        <v>20089</v>
      </c>
      <c r="C77" s="17" t="s">
        <v>941</v>
      </c>
      <c r="D77" s="263">
        <v>1500000</v>
      </c>
      <c r="E77" s="263">
        <v>1500000</v>
      </c>
      <c r="F77" s="263">
        <v>0</v>
      </c>
      <c r="G77" s="263">
        <v>436855</v>
      </c>
      <c r="H77" s="263">
        <v>63145</v>
      </c>
      <c r="I77" s="263">
        <v>0</v>
      </c>
      <c r="J77" s="218">
        <v>1000000</v>
      </c>
      <c r="K77" s="263">
        <v>0</v>
      </c>
      <c r="L77" s="263">
        <v>0</v>
      </c>
      <c r="M77" s="263">
        <v>0</v>
      </c>
      <c r="N77" s="263"/>
      <c r="O77" s="17"/>
      <c r="P77" s="17" t="s">
        <v>466</v>
      </c>
    </row>
    <row r="78" spans="1:37" ht="44.25" customHeight="1">
      <c r="A78" s="17">
        <f t="shared" si="1"/>
        <v>74</v>
      </c>
      <c r="B78" s="17">
        <v>20091</v>
      </c>
      <c r="C78" s="17" t="s">
        <v>458</v>
      </c>
      <c r="D78" s="263">
        <v>1200000</v>
      </c>
      <c r="E78" s="263">
        <v>1200000</v>
      </c>
      <c r="F78" s="263">
        <v>0</v>
      </c>
      <c r="G78" s="263">
        <v>899728</v>
      </c>
      <c r="H78" s="263">
        <v>272</v>
      </c>
      <c r="I78" s="263">
        <v>0</v>
      </c>
      <c r="J78" s="218">
        <v>300000</v>
      </c>
      <c r="K78" s="263">
        <v>0</v>
      </c>
      <c r="L78" s="263">
        <v>0</v>
      </c>
      <c r="M78" s="263">
        <v>0</v>
      </c>
      <c r="N78" s="263"/>
      <c r="O78" s="17"/>
      <c r="P78" s="17" t="s">
        <v>467</v>
      </c>
    </row>
    <row r="79" spans="1:37" ht="44.25" customHeight="1">
      <c r="A79" s="17">
        <f t="shared" si="1"/>
        <v>75</v>
      </c>
      <c r="B79" s="17">
        <v>20094</v>
      </c>
      <c r="C79" s="17" t="s">
        <v>459</v>
      </c>
      <c r="D79" s="263">
        <v>2090000</v>
      </c>
      <c r="E79" s="263">
        <v>2090000</v>
      </c>
      <c r="F79" s="263">
        <v>0</v>
      </c>
      <c r="G79" s="263">
        <v>2089932</v>
      </c>
      <c r="H79" s="263">
        <v>68</v>
      </c>
      <c r="I79" s="263">
        <v>0</v>
      </c>
      <c r="J79" s="218">
        <v>0</v>
      </c>
      <c r="K79" s="263">
        <v>0</v>
      </c>
      <c r="L79" s="263">
        <v>0</v>
      </c>
      <c r="M79" s="263">
        <v>0</v>
      </c>
      <c r="N79" s="263"/>
      <c r="O79" s="17"/>
      <c r="P79" s="17" t="s">
        <v>757</v>
      </c>
    </row>
    <row r="80" spans="1:37" ht="35.1" customHeight="1">
      <c r="A80" s="17">
        <f t="shared" si="1"/>
        <v>76</v>
      </c>
      <c r="B80" s="17">
        <v>20100</v>
      </c>
      <c r="C80" s="17" t="s">
        <v>460</v>
      </c>
      <c r="D80" s="263">
        <v>2010000</v>
      </c>
      <c r="E80" s="263">
        <v>2010000</v>
      </c>
      <c r="F80" s="263">
        <v>0</v>
      </c>
      <c r="G80" s="263">
        <v>1980624</v>
      </c>
      <c r="H80" s="263">
        <v>29376</v>
      </c>
      <c r="I80" s="263">
        <v>0</v>
      </c>
      <c r="J80" s="218">
        <v>0</v>
      </c>
      <c r="K80" s="263">
        <v>0</v>
      </c>
      <c r="L80" s="263">
        <v>0</v>
      </c>
      <c r="M80" s="263">
        <v>0</v>
      </c>
      <c r="N80" s="263"/>
      <c r="O80" s="17"/>
      <c r="P80" s="17" t="s">
        <v>468</v>
      </c>
    </row>
    <row r="81" spans="1:42" ht="59.25" customHeight="1">
      <c r="A81" s="17">
        <f t="shared" si="1"/>
        <v>77</v>
      </c>
      <c r="B81" s="17">
        <v>20104</v>
      </c>
      <c r="C81" s="352" t="s">
        <v>559</v>
      </c>
      <c r="D81" s="263">
        <v>28700000</v>
      </c>
      <c r="E81" s="263">
        <v>23200000</v>
      </c>
      <c r="F81" s="263">
        <v>5500000</v>
      </c>
      <c r="G81" s="263">
        <v>20415501</v>
      </c>
      <c r="H81" s="263">
        <v>2784499</v>
      </c>
      <c r="I81" s="263">
        <v>1200000</v>
      </c>
      <c r="J81" s="218">
        <v>4300000</v>
      </c>
      <c r="K81" s="263">
        <v>1200000</v>
      </c>
      <c r="L81" s="263">
        <v>0</v>
      </c>
      <c r="M81" s="263">
        <v>0</v>
      </c>
      <c r="N81" s="263">
        <v>1200000</v>
      </c>
      <c r="O81" s="17"/>
      <c r="P81" s="17" t="s">
        <v>758</v>
      </c>
    </row>
    <row r="82" spans="1:42" s="268" customFormat="1" ht="141" customHeight="1">
      <c r="A82" s="17">
        <f t="shared" si="1"/>
        <v>78</v>
      </c>
      <c r="B82" s="17">
        <v>20115</v>
      </c>
      <c r="C82" s="180" t="s">
        <v>542</v>
      </c>
      <c r="D82" s="218">
        <v>21500000</v>
      </c>
      <c r="E82" s="218">
        <v>21500000</v>
      </c>
      <c r="F82" s="218">
        <v>0</v>
      </c>
      <c r="G82" s="218">
        <v>7245343</v>
      </c>
      <c r="H82" s="263">
        <v>754657</v>
      </c>
      <c r="I82" s="263">
        <v>2000000</v>
      </c>
      <c r="J82" s="218">
        <v>11500000</v>
      </c>
      <c r="K82" s="263">
        <v>2000000</v>
      </c>
      <c r="L82" s="263">
        <v>2000000</v>
      </c>
      <c r="M82" s="263">
        <v>0</v>
      </c>
      <c r="N82" s="263"/>
      <c r="O82" s="17"/>
      <c r="P82" s="17" t="s">
        <v>747</v>
      </c>
      <c r="Q82" s="343"/>
      <c r="R82" s="343"/>
      <c r="S82" s="343"/>
      <c r="T82" s="316"/>
      <c r="U82" s="316"/>
      <c r="V82" s="316"/>
      <c r="W82" s="316"/>
      <c r="X82" s="316"/>
      <c r="Y82" s="316"/>
      <c r="Z82" s="316"/>
      <c r="AA82" s="343"/>
      <c r="AB82" s="343"/>
      <c r="AC82" s="343"/>
      <c r="AD82" s="343"/>
      <c r="AE82" s="343"/>
      <c r="AF82" s="343"/>
      <c r="AG82" s="343"/>
      <c r="AH82" s="343"/>
      <c r="AI82" s="343"/>
      <c r="AJ82" s="343"/>
      <c r="AK82" s="343"/>
      <c r="AL82" s="343"/>
      <c r="AM82" s="343"/>
      <c r="AN82" s="343"/>
      <c r="AO82" s="343"/>
      <c r="AP82" s="343"/>
    </row>
    <row r="83" spans="1:42" ht="120" customHeight="1">
      <c r="A83" s="17">
        <f t="shared" si="1"/>
        <v>79</v>
      </c>
      <c r="B83" s="17">
        <v>20116</v>
      </c>
      <c r="C83" s="180" t="s">
        <v>481</v>
      </c>
      <c r="D83" s="218">
        <v>5400000</v>
      </c>
      <c r="E83" s="218">
        <v>5400000</v>
      </c>
      <c r="F83" s="218">
        <v>0</v>
      </c>
      <c r="G83" s="218">
        <v>0</v>
      </c>
      <c r="H83" s="263">
        <v>0</v>
      </c>
      <c r="I83" s="263">
        <v>0</v>
      </c>
      <c r="J83" s="218">
        <v>5400000</v>
      </c>
      <c r="K83" s="263">
        <v>0</v>
      </c>
      <c r="L83" s="263">
        <v>0</v>
      </c>
      <c r="M83" s="263"/>
      <c r="N83" s="263"/>
      <c r="O83" s="17"/>
      <c r="P83" s="17" t="s">
        <v>513</v>
      </c>
    </row>
    <row r="84" spans="1:42" ht="60" customHeight="1">
      <c r="A84" s="17">
        <f t="shared" si="1"/>
        <v>80</v>
      </c>
      <c r="B84" s="17">
        <v>20117</v>
      </c>
      <c r="C84" s="180" t="s">
        <v>498</v>
      </c>
      <c r="D84" s="218">
        <v>1600000</v>
      </c>
      <c r="E84" s="218">
        <v>1600000</v>
      </c>
      <c r="F84" s="218">
        <v>0</v>
      </c>
      <c r="G84" s="218">
        <v>0</v>
      </c>
      <c r="H84" s="263">
        <v>0</v>
      </c>
      <c r="I84" s="263">
        <v>0</v>
      </c>
      <c r="J84" s="218">
        <v>1600000</v>
      </c>
      <c r="K84" s="263">
        <v>0</v>
      </c>
      <c r="L84" s="263">
        <v>0</v>
      </c>
      <c r="M84" s="263">
        <v>0</v>
      </c>
      <c r="N84" s="263"/>
      <c r="O84" s="17"/>
      <c r="P84" s="17" t="s">
        <v>989</v>
      </c>
    </row>
    <row r="85" spans="1:42" ht="35.1" customHeight="1">
      <c r="A85" s="17">
        <f t="shared" si="1"/>
        <v>81</v>
      </c>
      <c r="B85" s="17">
        <v>20118</v>
      </c>
      <c r="C85" s="180" t="s">
        <v>482</v>
      </c>
      <c r="D85" s="218">
        <v>50000</v>
      </c>
      <c r="E85" s="218">
        <v>50000</v>
      </c>
      <c r="F85" s="218">
        <v>0</v>
      </c>
      <c r="G85" s="218">
        <v>43287</v>
      </c>
      <c r="H85" s="263">
        <v>6713</v>
      </c>
      <c r="I85" s="263">
        <v>0</v>
      </c>
      <c r="J85" s="218">
        <v>0</v>
      </c>
      <c r="K85" s="263">
        <v>0</v>
      </c>
      <c r="L85" s="263">
        <v>0</v>
      </c>
      <c r="M85" s="263">
        <v>0</v>
      </c>
      <c r="N85" s="263"/>
      <c r="O85" s="17"/>
      <c r="P85" s="17" t="s">
        <v>292</v>
      </c>
    </row>
    <row r="86" spans="1:42" ht="35.1" customHeight="1">
      <c r="A86" s="17">
        <f t="shared" si="1"/>
        <v>82</v>
      </c>
      <c r="B86" s="17">
        <v>20120</v>
      </c>
      <c r="C86" s="180" t="s">
        <v>548</v>
      </c>
      <c r="D86" s="218">
        <v>263395</v>
      </c>
      <c r="E86" s="218">
        <v>263395</v>
      </c>
      <c r="F86" s="218">
        <v>0</v>
      </c>
      <c r="G86" s="218">
        <v>263223.8</v>
      </c>
      <c r="H86" s="263">
        <v>171.20000000001164</v>
      </c>
      <c r="I86" s="263">
        <v>0</v>
      </c>
      <c r="J86" s="218">
        <v>0</v>
      </c>
      <c r="K86" s="263">
        <v>0</v>
      </c>
      <c r="L86" s="263">
        <v>0</v>
      </c>
      <c r="M86" s="263">
        <v>0</v>
      </c>
      <c r="N86" s="263"/>
      <c r="O86" s="17"/>
      <c r="P86" s="17" t="s">
        <v>292</v>
      </c>
    </row>
    <row r="87" spans="1:42" ht="46.5" customHeight="1">
      <c r="A87" s="17">
        <f t="shared" si="1"/>
        <v>83</v>
      </c>
      <c r="B87" s="17">
        <v>20121</v>
      </c>
      <c r="C87" s="180" t="s">
        <v>633</v>
      </c>
      <c r="D87" s="218">
        <v>1950000</v>
      </c>
      <c r="E87" s="218">
        <v>1950000</v>
      </c>
      <c r="F87" s="218">
        <v>0</v>
      </c>
      <c r="G87" s="218">
        <v>0</v>
      </c>
      <c r="H87" s="263">
        <v>0</v>
      </c>
      <c r="I87" s="263">
        <v>0</v>
      </c>
      <c r="J87" s="218">
        <v>1950000</v>
      </c>
      <c r="K87" s="263">
        <v>0</v>
      </c>
      <c r="L87" s="263">
        <v>0</v>
      </c>
      <c r="M87" s="263">
        <v>0</v>
      </c>
      <c r="N87" s="263"/>
      <c r="O87" s="17"/>
      <c r="P87" s="17" t="s">
        <v>705</v>
      </c>
    </row>
    <row r="88" spans="1:42" ht="35.1" customHeight="1">
      <c r="A88" s="17">
        <f t="shared" si="1"/>
        <v>84</v>
      </c>
      <c r="B88" s="17">
        <v>20122</v>
      </c>
      <c r="C88" s="180" t="s">
        <v>512</v>
      </c>
      <c r="D88" s="218">
        <v>2400000</v>
      </c>
      <c r="E88" s="218">
        <v>2400000</v>
      </c>
      <c r="F88" s="218">
        <v>0</v>
      </c>
      <c r="G88" s="218">
        <v>0</v>
      </c>
      <c r="H88" s="263">
        <v>0</v>
      </c>
      <c r="I88" s="263">
        <v>0</v>
      </c>
      <c r="J88" s="218">
        <v>2400000</v>
      </c>
      <c r="K88" s="263">
        <v>0</v>
      </c>
      <c r="L88" s="263">
        <v>0</v>
      </c>
      <c r="M88" s="263">
        <v>0</v>
      </c>
      <c r="N88" s="263"/>
      <c r="O88" s="17"/>
      <c r="P88" s="17" t="s">
        <v>520</v>
      </c>
    </row>
    <row r="89" spans="1:42" ht="50.25" customHeight="1">
      <c r="A89" s="17">
        <f t="shared" si="1"/>
        <v>85</v>
      </c>
      <c r="B89" s="17">
        <v>20123</v>
      </c>
      <c r="C89" s="180" t="s">
        <v>519</v>
      </c>
      <c r="D89" s="218">
        <v>350000</v>
      </c>
      <c r="E89" s="218">
        <v>350000</v>
      </c>
      <c r="F89" s="218">
        <v>0</v>
      </c>
      <c r="G89" s="218">
        <v>348824</v>
      </c>
      <c r="H89" s="263">
        <v>1176</v>
      </c>
      <c r="I89" s="263">
        <v>0</v>
      </c>
      <c r="J89" s="218">
        <v>0</v>
      </c>
      <c r="K89" s="263">
        <v>0</v>
      </c>
      <c r="L89" s="263">
        <v>0</v>
      </c>
      <c r="M89" s="263">
        <v>0</v>
      </c>
      <c r="N89" s="263"/>
      <c r="O89" s="17"/>
      <c r="P89" s="17" t="s">
        <v>547</v>
      </c>
    </row>
    <row r="90" spans="1:42" ht="57" customHeight="1">
      <c r="A90" s="17">
        <f t="shared" si="1"/>
        <v>86</v>
      </c>
      <c r="B90" s="17">
        <v>20140</v>
      </c>
      <c r="C90" s="180" t="s">
        <v>578</v>
      </c>
      <c r="D90" s="218">
        <v>20000000</v>
      </c>
      <c r="E90" s="218">
        <v>15000000</v>
      </c>
      <c r="F90" s="218">
        <v>5000000</v>
      </c>
      <c r="G90" s="218">
        <v>8494244.25</v>
      </c>
      <c r="H90" s="263">
        <v>505755.75</v>
      </c>
      <c r="I90" s="263">
        <v>2500000</v>
      </c>
      <c r="J90" s="218">
        <v>8500000</v>
      </c>
      <c r="K90" s="263">
        <v>2500000</v>
      </c>
      <c r="L90" s="263">
        <v>2000000</v>
      </c>
      <c r="M90" s="263">
        <v>500000</v>
      </c>
      <c r="N90" s="263"/>
      <c r="O90" s="17"/>
      <c r="P90" s="17" t="s">
        <v>748</v>
      </c>
    </row>
    <row r="91" spans="1:42" ht="40.5" customHeight="1">
      <c r="A91" s="17">
        <f t="shared" si="1"/>
        <v>87</v>
      </c>
      <c r="B91" s="17">
        <v>20141</v>
      </c>
      <c r="C91" s="180" t="s">
        <v>579</v>
      </c>
      <c r="D91" s="218">
        <v>4200000</v>
      </c>
      <c r="E91" s="218">
        <v>3200000</v>
      </c>
      <c r="F91" s="218">
        <v>1000000</v>
      </c>
      <c r="G91" s="218">
        <v>1896846</v>
      </c>
      <c r="H91" s="263">
        <v>803154</v>
      </c>
      <c r="I91" s="263">
        <v>700000</v>
      </c>
      <c r="J91" s="218">
        <v>800000</v>
      </c>
      <c r="K91" s="263">
        <v>700000</v>
      </c>
      <c r="L91" s="263">
        <v>0</v>
      </c>
      <c r="M91" s="263">
        <v>0</v>
      </c>
      <c r="N91" s="263">
        <v>700000</v>
      </c>
      <c r="O91" s="17"/>
      <c r="P91" s="17" t="s">
        <v>645</v>
      </c>
    </row>
    <row r="92" spans="1:42" ht="46.5" customHeight="1">
      <c r="A92" s="17">
        <f t="shared" si="1"/>
        <v>88</v>
      </c>
      <c r="B92" s="17">
        <v>20143</v>
      </c>
      <c r="C92" s="180" t="s">
        <v>651</v>
      </c>
      <c r="D92" s="218">
        <v>420000</v>
      </c>
      <c r="E92" s="218">
        <v>420000</v>
      </c>
      <c r="F92" s="218">
        <v>0</v>
      </c>
      <c r="G92" s="218">
        <v>416507</v>
      </c>
      <c r="H92" s="263">
        <v>3493</v>
      </c>
      <c r="I92" s="263">
        <v>0</v>
      </c>
      <c r="J92" s="218">
        <v>0</v>
      </c>
      <c r="K92" s="263">
        <v>0</v>
      </c>
      <c r="L92" s="263">
        <v>0</v>
      </c>
      <c r="M92" s="263">
        <v>0</v>
      </c>
      <c r="N92" s="263"/>
      <c r="O92" s="17"/>
      <c r="P92" s="17" t="s">
        <v>703</v>
      </c>
    </row>
    <row r="93" spans="1:42" ht="88.5" customHeight="1">
      <c r="A93" s="17">
        <f t="shared" si="1"/>
        <v>89</v>
      </c>
      <c r="B93" s="17">
        <v>20161</v>
      </c>
      <c r="C93" s="180" t="s">
        <v>646</v>
      </c>
      <c r="D93" s="218">
        <v>3000000</v>
      </c>
      <c r="E93" s="218">
        <v>3000000</v>
      </c>
      <c r="F93" s="218">
        <v>0</v>
      </c>
      <c r="G93" s="218">
        <v>144513.95000000001</v>
      </c>
      <c r="H93" s="218">
        <v>55486.049999999988</v>
      </c>
      <c r="I93" s="263">
        <v>300000</v>
      </c>
      <c r="J93" s="218">
        <v>2500000</v>
      </c>
      <c r="K93" s="218">
        <v>300000</v>
      </c>
      <c r="L93" s="263">
        <v>-200000</v>
      </c>
      <c r="M93" s="263">
        <v>500000</v>
      </c>
      <c r="N93" s="218"/>
      <c r="O93" s="218"/>
      <c r="P93" s="17" t="s">
        <v>647</v>
      </c>
      <c r="AB93" s="317"/>
      <c r="AC93" s="317"/>
      <c r="AD93" s="317"/>
      <c r="AE93" s="317"/>
      <c r="AF93" s="317"/>
      <c r="AG93" s="317"/>
      <c r="AH93" s="333"/>
      <c r="AI93" s="333"/>
      <c r="AJ93" s="333"/>
      <c r="AK93" s="333"/>
      <c r="AL93" s="333"/>
      <c r="AM93" s="333"/>
      <c r="AN93" s="333"/>
      <c r="AO93" s="333"/>
      <c r="AP93" s="333"/>
    </row>
    <row r="94" spans="1:42" s="268" customFormat="1" ht="43.5" customHeight="1">
      <c r="A94" s="17">
        <f t="shared" si="1"/>
        <v>90</v>
      </c>
      <c r="B94" s="17">
        <v>20163</v>
      </c>
      <c r="C94" s="354" t="s">
        <v>649</v>
      </c>
      <c r="D94" s="218">
        <v>5200000</v>
      </c>
      <c r="E94" s="218">
        <v>2600000</v>
      </c>
      <c r="F94" s="218">
        <v>2600000</v>
      </c>
      <c r="G94" s="218">
        <v>760461</v>
      </c>
      <c r="H94" s="218">
        <v>39539</v>
      </c>
      <c r="I94" s="263">
        <v>0</v>
      </c>
      <c r="J94" s="218">
        <v>4400000</v>
      </c>
      <c r="K94" s="218">
        <v>0</v>
      </c>
      <c r="L94" s="263">
        <v>0</v>
      </c>
      <c r="M94" s="263">
        <v>0</v>
      </c>
      <c r="N94" s="218"/>
      <c r="O94" s="218"/>
      <c r="P94" s="17" t="s">
        <v>683</v>
      </c>
      <c r="Q94" s="343"/>
      <c r="R94" s="343"/>
      <c r="S94" s="343"/>
      <c r="T94" s="316"/>
      <c r="U94" s="316"/>
      <c r="V94" s="316"/>
      <c r="W94" s="316"/>
      <c r="X94" s="316"/>
      <c r="Y94" s="316"/>
      <c r="Z94" s="316"/>
      <c r="AA94" s="343"/>
      <c r="AB94" s="317"/>
      <c r="AC94" s="317"/>
      <c r="AD94" s="317"/>
      <c r="AE94" s="317"/>
      <c r="AF94" s="317"/>
      <c r="AG94" s="317"/>
      <c r="AH94" s="333"/>
      <c r="AI94" s="333"/>
      <c r="AJ94" s="333"/>
      <c r="AK94" s="333"/>
      <c r="AL94" s="333"/>
      <c r="AM94" s="333"/>
      <c r="AN94" s="333"/>
      <c r="AO94" s="333"/>
      <c r="AP94" s="333"/>
    </row>
    <row r="95" spans="1:42" s="268" customFormat="1" ht="35.1" customHeight="1">
      <c r="A95" s="17">
        <f t="shared" si="1"/>
        <v>91</v>
      </c>
      <c r="B95" s="17">
        <v>20164</v>
      </c>
      <c r="C95" s="180" t="s">
        <v>661</v>
      </c>
      <c r="D95" s="218">
        <v>147362</v>
      </c>
      <c r="E95" s="218">
        <v>147362</v>
      </c>
      <c r="F95" s="218">
        <v>0</v>
      </c>
      <c r="G95" s="218">
        <v>147362</v>
      </c>
      <c r="H95" s="218">
        <v>0</v>
      </c>
      <c r="I95" s="263">
        <v>0</v>
      </c>
      <c r="J95" s="218">
        <v>0</v>
      </c>
      <c r="K95" s="218">
        <v>0</v>
      </c>
      <c r="L95" s="263">
        <v>0</v>
      </c>
      <c r="M95" s="263">
        <v>0</v>
      </c>
      <c r="N95" s="218"/>
      <c r="O95" s="218"/>
      <c r="P95" s="17" t="s">
        <v>662</v>
      </c>
      <c r="Q95" s="343"/>
      <c r="R95" s="343"/>
      <c r="S95" s="343"/>
      <c r="T95" s="316"/>
      <c r="U95" s="316"/>
      <c r="V95" s="316"/>
      <c r="W95" s="316"/>
      <c r="X95" s="316"/>
      <c r="Y95" s="316"/>
      <c r="Z95" s="316"/>
      <c r="AA95" s="343"/>
      <c r="AB95" s="317"/>
      <c r="AC95" s="317"/>
      <c r="AD95" s="317"/>
      <c r="AE95" s="317"/>
      <c r="AF95" s="317"/>
      <c r="AG95" s="317"/>
      <c r="AH95" s="333"/>
      <c r="AI95" s="333"/>
      <c r="AJ95" s="333"/>
      <c r="AK95" s="333"/>
      <c r="AL95" s="333"/>
      <c r="AM95" s="333"/>
      <c r="AN95" s="333"/>
      <c r="AO95" s="333"/>
      <c r="AP95" s="333"/>
    </row>
    <row r="96" spans="1:42" s="268" customFormat="1" ht="61.5" customHeight="1">
      <c r="A96" s="17">
        <f t="shared" si="1"/>
        <v>92</v>
      </c>
      <c r="B96" s="17">
        <v>20165</v>
      </c>
      <c r="C96" s="180" t="s">
        <v>650</v>
      </c>
      <c r="D96" s="218">
        <v>1005000</v>
      </c>
      <c r="E96" s="218">
        <v>1005000</v>
      </c>
      <c r="F96" s="218">
        <v>0</v>
      </c>
      <c r="G96" s="218">
        <v>1004978</v>
      </c>
      <c r="H96" s="218">
        <v>22</v>
      </c>
      <c r="I96" s="263">
        <v>0</v>
      </c>
      <c r="J96" s="218">
        <v>0</v>
      </c>
      <c r="K96" s="218">
        <v>0</v>
      </c>
      <c r="L96" s="263">
        <v>0</v>
      </c>
      <c r="M96" s="263">
        <v>0</v>
      </c>
      <c r="N96" s="218"/>
      <c r="O96" s="218"/>
      <c r="P96" s="17" t="s">
        <v>942</v>
      </c>
      <c r="Q96" s="343"/>
      <c r="R96" s="343"/>
      <c r="S96" s="343"/>
      <c r="T96" s="316"/>
      <c r="U96" s="316"/>
      <c r="V96" s="316"/>
      <c r="W96" s="316"/>
      <c r="X96" s="316"/>
      <c r="Y96" s="316"/>
      <c r="Z96" s="316"/>
      <c r="AA96" s="343"/>
      <c r="AB96" s="317"/>
      <c r="AC96" s="317"/>
      <c r="AD96" s="317"/>
      <c r="AE96" s="317"/>
      <c r="AF96" s="317"/>
      <c r="AG96" s="317"/>
      <c r="AH96" s="333"/>
      <c r="AI96" s="333"/>
      <c r="AJ96" s="333"/>
      <c r="AK96" s="333"/>
      <c r="AL96" s="333"/>
      <c r="AM96" s="333"/>
      <c r="AN96" s="333"/>
      <c r="AO96" s="333"/>
      <c r="AP96" s="333"/>
    </row>
    <row r="97" spans="1:42" s="268" customFormat="1" ht="35.1" customHeight="1">
      <c r="A97" s="17">
        <f t="shared" si="1"/>
        <v>93</v>
      </c>
      <c r="B97" s="17">
        <v>20166</v>
      </c>
      <c r="C97" s="180" t="s">
        <v>707</v>
      </c>
      <c r="D97" s="218">
        <v>720000</v>
      </c>
      <c r="E97" s="218">
        <v>720000</v>
      </c>
      <c r="F97" s="218">
        <v>0</v>
      </c>
      <c r="G97" s="218">
        <v>261932</v>
      </c>
      <c r="H97" s="218">
        <v>458068</v>
      </c>
      <c r="I97" s="263">
        <v>0</v>
      </c>
      <c r="J97" s="218">
        <v>0</v>
      </c>
      <c r="K97" s="218">
        <v>0</v>
      </c>
      <c r="L97" s="263">
        <v>0</v>
      </c>
      <c r="M97" s="263">
        <v>0</v>
      </c>
      <c r="N97" s="218"/>
      <c r="O97" s="218"/>
      <c r="P97" s="17" t="s">
        <v>739</v>
      </c>
      <c r="Q97" s="343"/>
      <c r="R97" s="343"/>
      <c r="S97" s="343"/>
      <c r="T97" s="316"/>
      <c r="U97" s="316"/>
      <c r="V97" s="316"/>
      <c r="W97" s="316"/>
      <c r="X97" s="316"/>
      <c r="Y97" s="316"/>
      <c r="Z97" s="316"/>
      <c r="AA97" s="343"/>
      <c r="AB97" s="317"/>
      <c r="AC97" s="317"/>
      <c r="AD97" s="317"/>
      <c r="AE97" s="317"/>
      <c r="AF97" s="317"/>
      <c r="AG97" s="317"/>
      <c r="AH97" s="333"/>
      <c r="AI97" s="333"/>
      <c r="AJ97" s="333"/>
      <c r="AK97" s="333"/>
      <c r="AL97" s="333"/>
      <c r="AM97" s="333"/>
      <c r="AN97" s="333"/>
      <c r="AO97" s="333"/>
      <c r="AP97" s="333"/>
    </row>
    <row r="98" spans="1:42" s="268" customFormat="1" ht="47.25" customHeight="1">
      <c r="A98" s="17">
        <f t="shared" si="1"/>
        <v>94</v>
      </c>
      <c r="B98" s="17">
        <v>20178</v>
      </c>
      <c r="C98" s="180" t="s">
        <v>766</v>
      </c>
      <c r="D98" s="218">
        <v>4000000</v>
      </c>
      <c r="E98" s="218">
        <v>3000000</v>
      </c>
      <c r="F98" s="218">
        <v>1000000</v>
      </c>
      <c r="G98" s="218">
        <v>2176926.9299999997</v>
      </c>
      <c r="H98" s="218">
        <v>123073.0700000003</v>
      </c>
      <c r="I98" s="263">
        <v>0</v>
      </c>
      <c r="J98" s="218">
        <v>1700000</v>
      </c>
      <c r="K98" s="218">
        <v>0</v>
      </c>
      <c r="L98" s="263">
        <v>0</v>
      </c>
      <c r="M98" s="263">
        <v>0</v>
      </c>
      <c r="N98" s="218"/>
      <c r="O98" s="218"/>
      <c r="P98" s="180" t="s">
        <v>990</v>
      </c>
      <c r="Q98" s="343"/>
      <c r="R98" s="343"/>
      <c r="S98" s="343"/>
      <c r="T98" s="316"/>
      <c r="U98" s="317"/>
      <c r="V98" s="317"/>
      <c r="W98" s="317"/>
      <c r="X98" s="317"/>
      <c r="Y98" s="317"/>
      <c r="Z98" s="317"/>
      <c r="AA98" s="317"/>
      <c r="AB98" s="317"/>
      <c r="AC98" s="333"/>
      <c r="AD98" s="333"/>
      <c r="AE98" s="333"/>
      <c r="AF98" s="333"/>
      <c r="AG98" s="333"/>
      <c r="AH98" s="333"/>
      <c r="AI98" s="333"/>
      <c r="AJ98" s="333"/>
      <c r="AK98" s="333"/>
    </row>
    <row r="99" spans="1:42" s="268" customFormat="1" ht="35.1" customHeight="1">
      <c r="A99" s="17">
        <f t="shared" si="1"/>
        <v>95</v>
      </c>
      <c r="B99" s="17">
        <v>20180</v>
      </c>
      <c r="C99" s="180" t="s">
        <v>767</v>
      </c>
      <c r="D99" s="218">
        <v>2700000</v>
      </c>
      <c r="E99" s="218">
        <v>2700000</v>
      </c>
      <c r="F99" s="218">
        <v>0</v>
      </c>
      <c r="G99" s="218">
        <v>2157935</v>
      </c>
      <c r="H99" s="218">
        <v>542065</v>
      </c>
      <c r="I99" s="263">
        <v>0</v>
      </c>
      <c r="J99" s="218">
        <v>0</v>
      </c>
      <c r="K99" s="218">
        <v>0</v>
      </c>
      <c r="L99" s="263">
        <v>0</v>
      </c>
      <c r="M99" s="263">
        <v>0</v>
      </c>
      <c r="N99" s="218"/>
      <c r="O99" s="218"/>
      <c r="P99" s="180" t="s">
        <v>768</v>
      </c>
      <c r="Q99" s="343"/>
      <c r="R99" s="343"/>
      <c r="S99" s="343"/>
      <c r="T99" s="316"/>
      <c r="U99" s="317"/>
      <c r="V99" s="317"/>
      <c r="W99" s="317"/>
      <c r="X99" s="317"/>
      <c r="Y99" s="317"/>
      <c r="Z99" s="317"/>
      <c r="AA99" s="317"/>
      <c r="AB99" s="317"/>
      <c r="AC99" s="333"/>
      <c r="AD99" s="333"/>
      <c r="AE99" s="333"/>
      <c r="AF99" s="333"/>
      <c r="AG99" s="333"/>
      <c r="AH99" s="333"/>
      <c r="AI99" s="333"/>
      <c r="AJ99" s="333"/>
      <c r="AK99" s="333"/>
    </row>
    <row r="100" spans="1:42" s="268" customFormat="1" ht="35.1" customHeight="1">
      <c r="A100" s="17">
        <f t="shared" si="1"/>
        <v>96</v>
      </c>
      <c r="B100" s="17">
        <v>20181</v>
      </c>
      <c r="C100" s="180" t="s">
        <v>772</v>
      </c>
      <c r="D100" s="218">
        <v>1000000</v>
      </c>
      <c r="E100" s="218">
        <v>1000000</v>
      </c>
      <c r="F100" s="218">
        <v>0</v>
      </c>
      <c r="G100" s="218">
        <v>0</v>
      </c>
      <c r="H100" s="218">
        <v>0</v>
      </c>
      <c r="I100" s="263">
        <v>0</v>
      </c>
      <c r="J100" s="218">
        <v>1000000</v>
      </c>
      <c r="K100" s="218">
        <v>0</v>
      </c>
      <c r="L100" s="263">
        <v>0</v>
      </c>
      <c r="M100" s="263">
        <v>0</v>
      </c>
      <c r="N100" s="218"/>
      <c r="O100" s="218"/>
      <c r="P100" s="17" t="s">
        <v>769</v>
      </c>
      <c r="Q100" s="343"/>
      <c r="R100" s="343"/>
      <c r="S100" s="343"/>
      <c r="T100" s="316"/>
      <c r="U100" s="317"/>
      <c r="V100" s="317"/>
      <c r="W100" s="317"/>
      <c r="X100" s="317"/>
      <c r="Y100" s="317"/>
      <c r="Z100" s="317"/>
      <c r="AA100" s="317"/>
      <c r="AB100" s="317"/>
      <c r="AC100" s="333"/>
      <c r="AD100" s="333"/>
      <c r="AE100" s="333"/>
      <c r="AF100" s="333"/>
      <c r="AG100" s="333"/>
      <c r="AH100" s="333"/>
      <c r="AI100" s="333"/>
      <c r="AJ100" s="333"/>
      <c r="AK100" s="333"/>
    </row>
    <row r="101" spans="1:42" s="360" customFormat="1" ht="64.5" customHeight="1">
      <c r="A101" s="17">
        <f t="shared" si="1"/>
        <v>97</v>
      </c>
      <c r="B101" s="17">
        <v>20187</v>
      </c>
      <c r="C101" s="357" t="s">
        <v>808</v>
      </c>
      <c r="D101" s="218">
        <v>5000000</v>
      </c>
      <c r="E101" s="218">
        <v>500000</v>
      </c>
      <c r="F101" s="218">
        <v>4500000</v>
      </c>
      <c r="G101" s="218">
        <v>0</v>
      </c>
      <c r="H101" s="218">
        <v>500000</v>
      </c>
      <c r="I101" s="263">
        <v>1000000</v>
      </c>
      <c r="J101" s="218">
        <v>3500000</v>
      </c>
      <c r="K101" s="218">
        <v>1000000</v>
      </c>
      <c r="L101" s="263">
        <v>0</v>
      </c>
      <c r="M101" s="263">
        <v>1000000</v>
      </c>
      <c r="N101" s="355"/>
      <c r="O101" s="218"/>
      <c r="P101" s="17" t="s">
        <v>897</v>
      </c>
      <c r="Q101" s="358"/>
      <c r="R101" s="358"/>
      <c r="S101" s="359"/>
      <c r="T101" s="359"/>
      <c r="U101" s="359"/>
      <c r="V101" s="359"/>
      <c r="W101" s="359"/>
      <c r="X101" s="359"/>
      <c r="Y101" s="359"/>
      <c r="Z101" s="359"/>
      <c r="AA101" s="359"/>
    </row>
    <row r="102" spans="1:42" s="268" customFormat="1" ht="35.1" customHeight="1">
      <c r="A102" s="17">
        <f t="shared" si="1"/>
        <v>98</v>
      </c>
      <c r="B102" s="17">
        <v>20197</v>
      </c>
      <c r="C102" s="180" t="s">
        <v>802</v>
      </c>
      <c r="D102" s="218">
        <v>150000</v>
      </c>
      <c r="E102" s="218"/>
      <c r="F102" s="218">
        <v>150000</v>
      </c>
      <c r="G102" s="218">
        <v>0</v>
      </c>
      <c r="H102" s="218">
        <v>0</v>
      </c>
      <c r="I102" s="263">
        <v>150000</v>
      </c>
      <c r="J102" s="218">
        <v>0</v>
      </c>
      <c r="K102" s="218">
        <v>150000</v>
      </c>
      <c r="L102" s="263">
        <v>150000</v>
      </c>
      <c r="M102" s="263">
        <v>0</v>
      </c>
      <c r="N102" s="218"/>
      <c r="O102" s="218"/>
      <c r="P102" s="180" t="s">
        <v>898</v>
      </c>
      <c r="Q102" s="317"/>
      <c r="R102" s="317"/>
      <c r="S102" s="333"/>
      <c r="T102" s="333"/>
      <c r="U102" s="333"/>
      <c r="V102" s="333"/>
      <c r="W102" s="333"/>
      <c r="X102" s="333"/>
      <c r="Y102" s="333"/>
      <c r="Z102" s="333"/>
      <c r="AA102" s="333"/>
    </row>
    <row r="103" spans="1:42" s="268" customFormat="1" ht="35.1" customHeight="1">
      <c r="A103" s="17">
        <f t="shared" si="1"/>
        <v>99</v>
      </c>
      <c r="B103" s="17">
        <v>20198</v>
      </c>
      <c r="C103" s="180" t="s">
        <v>943</v>
      </c>
      <c r="D103" s="218">
        <v>850000</v>
      </c>
      <c r="E103" s="218"/>
      <c r="F103" s="218">
        <v>850000</v>
      </c>
      <c r="G103" s="218">
        <v>0</v>
      </c>
      <c r="H103" s="218">
        <v>0</v>
      </c>
      <c r="I103" s="263">
        <v>850000</v>
      </c>
      <c r="J103" s="218">
        <v>0</v>
      </c>
      <c r="K103" s="218">
        <v>850000</v>
      </c>
      <c r="L103" s="263">
        <v>450000</v>
      </c>
      <c r="M103" s="263">
        <v>400000</v>
      </c>
      <c r="N103" s="218"/>
      <c r="O103" s="218"/>
      <c r="P103" s="180" t="s">
        <v>988</v>
      </c>
      <c r="Q103" s="317"/>
      <c r="R103" s="317"/>
      <c r="S103" s="333"/>
      <c r="T103" s="333"/>
      <c r="U103" s="333"/>
      <c r="V103" s="333"/>
      <c r="W103" s="333"/>
      <c r="X103" s="333"/>
      <c r="Y103" s="333"/>
      <c r="Z103" s="333"/>
      <c r="AA103" s="333"/>
    </row>
    <row r="104" spans="1:42" s="268" customFormat="1" ht="43.5" customHeight="1">
      <c r="A104" s="17">
        <f t="shared" si="1"/>
        <v>100</v>
      </c>
      <c r="B104" s="17">
        <v>20199</v>
      </c>
      <c r="C104" s="180" t="s">
        <v>803</v>
      </c>
      <c r="D104" s="218">
        <v>2300000</v>
      </c>
      <c r="E104" s="218"/>
      <c r="F104" s="218">
        <v>2300000</v>
      </c>
      <c r="G104" s="218">
        <v>0</v>
      </c>
      <c r="H104" s="218">
        <v>0</v>
      </c>
      <c r="I104" s="263">
        <v>1000000</v>
      </c>
      <c r="J104" s="218">
        <v>1300000</v>
      </c>
      <c r="K104" s="218">
        <v>1000000</v>
      </c>
      <c r="L104" s="263">
        <v>600000</v>
      </c>
      <c r="M104" s="263">
        <v>400000</v>
      </c>
      <c r="N104" s="218"/>
      <c r="O104" s="218"/>
      <c r="P104" s="180" t="s">
        <v>899</v>
      </c>
      <c r="Q104" s="317"/>
      <c r="R104" s="317"/>
      <c r="S104" s="333"/>
      <c r="T104" s="333"/>
      <c r="U104" s="333"/>
      <c r="V104" s="333"/>
      <c r="W104" s="333"/>
      <c r="X104" s="333"/>
      <c r="Y104" s="333"/>
      <c r="Z104" s="333"/>
      <c r="AA104" s="333"/>
    </row>
    <row r="105" spans="1:42" s="268" customFormat="1" ht="49.5" customHeight="1">
      <c r="A105" s="17">
        <f t="shared" si="1"/>
        <v>101</v>
      </c>
      <c r="B105" s="17">
        <v>20200</v>
      </c>
      <c r="C105" s="180" t="s">
        <v>804</v>
      </c>
      <c r="D105" s="218">
        <v>2100000</v>
      </c>
      <c r="E105" s="218"/>
      <c r="F105" s="218">
        <v>2100000</v>
      </c>
      <c r="G105" s="218">
        <v>0</v>
      </c>
      <c r="H105" s="218">
        <v>0</v>
      </c>
      <c r="I105" s="263">
        <v>2100000</v>
      </c>
      <c r="J105" s="218">
        <v>0</v>
      </c>
      <c r="K105" s="218">
        <v>2100000</v>
      </c>
      <c r="L105" s="263">
        <v>1100000</v>
      </c>
      <c r="M105" s="263">
        <v>1000000</v>
      </c>
      <c r="N105" s="218"/>
      <c r="O105" s="218"/>
      <c r="P105" s="180" t="s">
        <v>900</v>
      </c>
      <c r="Q105" s="317"/>
      <c r="R105" s="317"/>
      <c r="S105" s="333"/>
      <c r="T105" s="333"/>
      <c r="U105" s="333"/>
      <c r="V105" s="333"/>
      <c r="W105" s="333"/>
      <c r="X105" s="333"/>
      <c r="Y105" s="333"/>
      <c r="Z105" s="333"/>
      <c r="AA105" s="333"/>
    </row>
    <row r="106" spans="1:42" s="268" customFormat="1" ht="40.5" customHeight="1">
      <c r="A106" s="17">
        <f t="shared" si="1"/>
        <v>102</v>
      </c>
      <c r="B106" s="17">
        <v>20201</v>
      </c>
      <c r="C106" s="180" t="s">
        <v>805</v>
      </c>
      <c r="D106" s="218">
        <v>2800000</v>
      </c>
      <c r="E106" s="218"/>
      <c r="F106" s="218">
        <v>2800000</v>
      </c>
      <c r="G106" s="218">
        <v>0</v>
      </c>
      <c r="H106" s="218">
        <v>0</v>
      </c>
      <c r="I106" s="263">
        <v>1300000</v>
      </c>
      <c r="J106" s="218">
        <v>1500000</v>
      </c>
      <c r="K106" s="218">
        <v>1300000</v>
      </c>
      <c r="L106" s="263">
        <v>1300000</v>
      </c>
      <c r="M106" s="263">
        <v>0</v>
      </c>
      <c r="N106" s="218"/>
      <c r="O106" s="218"/>
      <c r="P106" s="180" t="s">
        <v>901</v>
      </c>
      <c r="Q106" s="317"/>
      <c r="R106" s="317"/>
      <c r="S106" s="333"/>
      <c r="T106" s="333"/>
      <c r="U106" s="333"/>
      <c r="V106" s="333"/>
      <c r="W106" s="333"/>
      <c r="X106" s="333"/>
      <c r="Y106" s="333"/>
      <c r="Z106" s="333"/>
      <c r="AA106" s="333"/>
    </row>
    <row r="107" spans="1:42" s="268" customFormat="1" ht="37.5" customHeight="1">
      <c r="A107" s="17">
        <f t="shared" si="1"/>
        <v>103</v>
      </c>
      <c r="B107" s="17">
        <v>20202</v>
      </c>
      <c r="C107" s="180" t="s">
        <v>806</v>
      </c>
      <c r="D107" s="218">
        <v>750000</v>
      </c>
      <c r="E107" s="218"/>
      <c r="F107" s="218">
        <v>750000</v>
      </c>
      <c r="G107" s="218"/>
      <c r="H107" s="218"/>
      <c r="I107" s="263">
        <v>300000</v>
      </c>
      <c r="J107" s="218">
        <v>450000</v>
      </c>
      <c r="K107" s="218">
        <v>300000</v>
      </c>
      <c r="L107" s="263">
        <v>300000</v>
      </c>
      <c r="M107" s="263">
        <v>0</v>
      </c>
      <c r="N107" s="218"/>
      <c r="O107" s="218"/>
      <c r="P107" s="180" t="s">
        <v>902</v>
      </c>
      <c r="Q107" s="317"/>
      <c r="R107" s="317"/>
      <c r="S107" s="333"/>
      <c r="T107" s="333"/>
      <c r="U107" s="333"/>
      <c r="V107" s="333"/>
      <c r="W107" s="333"/>
      <c r="X107" s="333"/>
      <c r="Y107" s="333"/>
      <c r="Z107" s="333"/>
      <c r="AA107" s="333"/>
    </row>
    <row r="108" spans="1:42" s="268" customFormat="1" ht="39" customHeight="1">
      <c r="A108" s="17">
        <f t="shared" si="1"/>
        <v>104</v>
      </c>
      <c r="B108" s="17">
        <v>20203</v>
      </c>
      <c r="C108" s="180" t="s">
        <v>807</v>
      </c>
      <c r="D108" s="218">
        <v>300000</v>
      </c>
      <c r="E108" s="218"/>
      <c r="F108" s="218">
        <v>300000</v>
      </c>
      <c r="G108" s="218"/>
      <c r="H108" s="218"/>
      <c r="I108" s="263">
        <v>200000</v>
      </c>
      <c r="J108" s="218">
        <v>100000</v>
      </c>
      <c r="K108" s="218">
        <v>200000</v>
      </c>
      <c r="L108" s="263">
        <v>0</v>
      </c>
      <c r="M108" s="263">
        <v>200000</v>
      </c>
      <c r="N108" s="218"/>
      <c r="O108" s="218"/>
      <c r="P108" s="180" t="s">
        <v>903</v>
      </c>
      <c r="Q108" s="317"/>
      <c r="R108" s="317"/>
      <c r="S108" s="333"/>
      <c r="T108" s="333"/>
      <c r="U108" s="333"/>
      <c r="V108" s="333"/>
      <c r="W108" s="333"/>
      <c r="X108" s="333"/>
      <c r="Y108" s="333"/>
      <c r="Z108" s="333"/>
      <c r="AA108" s="333"/>
    </row>
    <row r="109" spans="1:42" s="360" customFormat="1" ht="45.75" customHeight="1">
      <c r="A109" s="17">
        <f t="shared" si="1"/>
        <v>105</v>
      </c>
      <c r="B109" s="17">
        <v>20204</v>
      </c>
      <c r="C109" s="357" t="s">
        <v>809</v>
      </c>
      <c r="D109" s="218">
        <v>1200000</v>
      </c>
      <c r="E109" s="218"/>
      <c r="F109" s="218">
        <v>1200000</v>
      </c>
      <c r="G109" s="355">
        <v>0</v>
      </c>
      <c r="H109" s="355">
        <v>0</v>
      </c>
      <c r="I109" s="263">
        <v>700000</v>
      </c>
      <c r="J109" s="218">
        <v>500000</v>
      </c>
      <c r="K109" s="218">
        <v>700000</v>
      </c>
      <c r="L109" s="263">
        <v>-500000</v>
      </c>
      <c r="M109" s="263">
        <v>1200000</v>
      </c>
      <c r="N109" s="355"/>
      <c r="O109" s="218"/>
      <c r="P109" s="17" t="s">
        <v>904</v>
      </c>
      <c r="Q109" s="358"/>
      <c r="R109" s="358"/>
      <c r="S109" s="359"/>
      <c r="T109" s="359"/>
      <c r="U109" s="359"/>
      <c r="V109" s="359"/>
      <c r="W109" s="359"/>
      <c r="X109" s="359"/>
      <c r="Y109" s="359"/>
      <c r="Z109" s="359"/>
      <c r="AA109" s="359"/>
    </row>
    <row r="110" spans="1:42" s="268" customFormat="1" ht="52.5" customHeight="1">
      <c r="A110" s="17">
        <f t="shared" si="1"/>
        <v>106</v>
      </c>
      <c r="B110" s="17">
        <v>20205</v>
      </c>
      <c r="C110" s="180" t="s">
        <v>905</v>
      </c>
      <c r="D110" s="218">
        <v>2322729</v>
      </c>
      <c r="E110" s="218"/>
      <c r="F110" s="218">
        <v>2322729</v>
      </c>
      <c r="G110" s="218">
        <v>0</v>
      </c>
      <c r="H110" s="218">
        <v>0</v>
      </c>
      <c r="I110" s="263">
        <v>2322729</v>
      </c>
      <c r="J110" s="218">
        <v>0</v>
      </c>
      <c r="K110" s="218">
        <v>2322729</v>
      </c>
      <c r="L110" s="263">
        <v>232273</v>
      </c>
      <c r="M110" s="263">
        <v>0</v>
      </c>
      <c r="N110" s="218"/>
      <c r="O110" s="218">
        <v>2090456</v>
      </c>
      <c r="P110" s="17" t="s">
        <v>906</v>
      </c>
      <c r="Q110" s="413"/>
      <c r="R110" s="413"/>
      <c r="S110" s="414"/>
      <c r="T110" s="414"/>
      <c r="U110" s="414"/>
      <c r="V110" s="414"/>
      <c r="W110" s="414"/>
      <c r="X110" s="414"/>
      <c r="Y110" s="414"/>
      <c r="Z110" s="414"/>
      <c r="AA110" s="414"/>
    </row>
    <row r="111" spans="1:42" s="268" customFormat="1" ht="42.75" customHeight="1">
      <c r="A111" s="17">
        <f t="shared" si="1"/>
        <v>107</v>
      </c>
      <c r="B111" s="17">
        <v>20206</v>
      </c>
      <c r="C111" s="180" t="s">
        <v>810</v>
      </c>
      <c r="D111" s="218">
        <v>1050000</v>
      </c>
      <c r="E111" s="218"/>
      <c r="F111" s="218">
        <v>1050000</v>
      </c>
      <c r="G111" s="218">
        <v>0</v>
      </c>
      <c r="H111" s="218">
        <v>0</v>
      </c>
      <c r="I111" s="263">
        <v>1050000</v>
      </c>
      <c r="J111" s="218">
        <v>0</v>
      </c>
      <c r="K111" s="218">
        <v>1050000</v>
      </c>
      <c r="L111" s="263">
        <v>0</v>
      </c>
      <c r="M111" s="263">
        <v>1050000</v>
      </c>
      <c r="N111" s="218"/>
      <c r="O111" s="218"/>
      <c r="P111" s="17" t="s">
        <v>907</v>
      </c>
      <c r="Q111" s="413"/>
      <c r="R111" s="413"/>
      <c r="S111" s="414"/>
      <c r="T111" s="414"/>
      <c r="U111" s="414"/>
      <c r="V111" s="414"/>
      <c r="W111" s="414"/>
      <c r="X111" s="414"/>
      <c r="Y111" s="414"/>
      <c r="Z111" s="414"/>
      <c r="AA111" s="414"/>
    </row>
    <row r="112" spans="1:42" s="268" customFormat="1" ht="60.75" customHeight="1">
      <c r="A112" s="17">
        <f t="shared" si="1"/>
        <v>108</v>
      </c>
      <c r="B112" s="17">
        <v>20207</v>
      </c>
      <c r="C112" s="180" t="s">
        <v>811</v>
      </c>
      <c r="D112" s="218">
        <v>1850000</v>
      </c>
      <c r="E112" s="218"/>
      <c r="F112" s="218">
        <v>1850000</v>
      </c>
      <c r="G112" s="218">
        <v>0</v>
      </c>
      <c r="H112" s="218">
        <v>0</v>
      </c>
      <c r="I112" s="263">
        <v>950000</v>
      </c>
      <c r="J112" s="218">
        <v>900000</v>
      </c>
      <c r="K112" s="218">
        <v>950000</v>
      </c>
      <c r="L112" s="263">
        <v>0</v>
      </c>
      <c r="M112" s="263">
        <v>950000</v>
      </c>
      <c r="N112" s="218"/>
      <c r="O112" s="218"/>
      <c r="P112" s="17" t="s">
        <v>908</v>
      </c>
      <c r="Q112" s="413"/>
      <c r="R112" s="413"/>
      <c r="S112" s="414"/>
      <c r="T112" s="414"/>
      <c r="U112" s="414"/>
      <c r="V112" s="414"/>
      <c r="W112" s="414"/>
      <c r="X112" s="414"/>
      <c r="Y112" s="414"/>
      <c r="Z112" s="414"/>
      <c r="AA112" s="414"/>
    </row>
    <row r="113" spans="1:37" s="268" customFormat="1" ht="48" customHeight="1">
      <c r="A113" s="17">
        <f t="shared" si="1"/>
        <v>109</v>
      </c>
      <c r="B113" s="17">
        <v>20208</v>
      </c>
      <c r="C113" s="180" t="s">
        <v>829</v>
      </c>
      <c r="D113" s="218">
        <v>2400000</v>
      </c>
      <c r="E113" s="218"/>
      <c r="F113" s="218">
        <v>2400000</v>
      </c>
      <c r="G113" s="218">
        <v>0</v>
      </c>
      <c r="H113" s="218">
        <v>0</v>
      </c>
      <c r="I113" s="263">
        <v>1500000</v>
      </c>
      <c r="J113" s="218">
        <v>900000</v>
      </c>
      <c r="K113" s="218">
        <v>1500000</v>
      </c>
      <c r="L113" s="263">
        <v>0</v>
      </c>
      <c r="M113" s="218">
        <v>1500000</v>
      </c>
      <c r="N113" s="218"/>
      <c r="O113" s="218"/>
      <c r="P113" s="17" t="s">
        <v>855</v>
      </c>
      <c r="Q113" s="413"/>
      <c r="R113" s="414"/>
      <c r="S113" s="414"/>
      <c r="T113" s="414"/>
      <c r="U113" s="414"/>
      <c r="V113" s="414"/>
      <c r="W113" s="414"/>
      <c r="X113" s="414"/>
      <c r="Y113" s="414"/>
      <c r="Z113" s="414"/>
    </row>
    <row r="114" spans="1:37" s="268" customFormat="1" ht="35.1" customHeight="1">
      <c r="A114" s="17">
        <f t="shared" si="1"/>
        <v>110</v>
      </c>
      <c r="B114" s="17">
        <v>20209</v>
      </c>
      <c r="C114" s="180" t="s">
        <v>830</v>
      </c>
      <c r="D114" s="218">
        <v>1560000</v>
      </c>
      <c r="E114" s="218"/>
      <c r="F114" s="218">
        <v>1560000</v>
      </c>
      <c r="G114" s="218">
        <v>0</v>
      </c>
      <c r="H114" s="218">
        <v>0</v>
      </c>
      <c r="I114" s="263">
        <v>1000000</v>
      </c>
      <c r="J114" s="218">
        <v>560000</v>
      </c>
      <c r="K114" s="218">
        <v>1000000</v>
      </c>
      <c r="L114" s="263">
        <v>0</v>
      </c>
      <c r="M114" s="218">
        <v>1000000</v>
      </c>
      <c r="N114" s="218"/>
      <c r="O114" s="218"/>
      <c r="P114" s="17" t="s">
        <v>909</v>
      </c>
      <c r="Q114" s="413"/>
      <c r="R114" s="414"/>
      <c r="S114" s="414"/>
      <c r="T114" s="414"/>
      <c r="U114" s="414"/>
      <c r="V114" s="414"/>
      <c r="W114" s="414"/>
      <c r="X114" s="414"/>
      <c r="Y114" s="414"/>
      <c r="Z114" s="414"/>
    </row>
    <row r="115" spans="1:37" s="5" customFormat="1" ht="35.1" customHeight="1">
      <c r="A115" s="17">
        <f t="shared" si="1"/>
        <v>111</v>
      </c>
      <c r="B115" s="17">
        <v>20210</v>
      </c>
      <c r="C115" s="106" t="s">
        <v>910</v>
      </c>
      <c r="D115" s="94">
        <v>1643000</v>
      </c>
      <c r="E115" s="94"/>
      <c r="F115" s="94">
        <v>1643000</v>
      </c>
      <c r="G115" s="94"/>
      <c r="H115" s="94"/>
      <c r="I115" s="94">
        <v>1643000</v>
      </c>
      <c r="J115" s="94"/>
      <c r="K115" s="341">
        <v>1643000</v>
      </c>
      <c r="L115" s="94">
        <v>1643000</v>
      </c>
      <c r="M115" s="94"/>
      <c r="N115" s="94"/>
      <c r="O115" s="94"/>
      <c r="P115" s="3" t="s">
        <v>1023</v>
      </c>
      <c r="Q115" s="102"/>
      <c r="R115" s="102"/>
      <c r="S115" s="102"/>
      <c r="T115" s="217"/>
      <c r="U115" s="217"/>
      <c r="V115" s="217"/>
      <c r="W115" s="217"/>
      <c r="X115" s="217"/>
      <c r="Y115" s="217"/>
      <c r="Z115" s="217"/>
      <c r="AA115" s="217"/>
      <c r="AB115" s="217"/>
    </row>
    <row r="116" spans="1:37" s="268" customFormat="1" ht="35.1" customHeight="1">
      <c r="A116" s="17">
        <f t="shared" si="1"/>
        <v>112</v>
      </c>
      <c r="B116" s="17">
        <v>20211</v>
      </c>
      <c r="C116" s="180" t="s">
        <v>831</v>
      </c>
      <c r="D116" s="218">
        <v>1900000</v>
      </c>
      <c r="E116" s="218"/>
      <c r="F116" s="218">
        <v>1900000</v>
      </c>
      <c r="G116" s="218">
        <v>0</v>
      </c>
      <c r="H116" s="218">
        <v>0</v>
      </c>
      <c r="I116" s="263">
        <v>1000000</v>
      </c>
      <c r="J116" s="218">
        <v>900000</v>
      </c>
      <c r="K116" s="218">
        <v>1000000</v>
      </c>
      <c r="L116" s="263">
        <v>1000000</v>
      </c>
      <c r="M116" s="218"/>
      <c r="N116" s="218"/>
      <c r="O116" s="218"/>
      <c r="P116" s="17" t="s">
        <v>911</v>
      </c>
      <c r="Q116" s="413"/>
      <c r="R116" s="414"/>
      <c r="S116" s="414"/>
      <c r="T116" s="414"/>
      <c r="U116" s="414"/>
      <c r="V116" s="414"/>
      <c r="W116" s="414"/>
      <c r="X116" s="414"/>
      <c r="Y116" s="414"/>
      <c r="Z116" s="414"/>
    </row>
    <row r="117" spans="1:37" s="36" customFormat="1" ht="35.1" customHeight="1">
      <c r="A117" s="200">
        <f>COUNT(A5:A116)</f>
        <v>112</v>
      </c>
      <c r="B117" s="18"/>
      <c r="C117" s="176" t="s">
        <v>119</v>
      </c>
      <c r="D117" s="487">
        <f t="shared" ref="D117:L117" si="2">SUM(D5:D116)</f>
        <v>1144706417</v>
      </c>
      <c r="E117" s="487">
        <f t="shared" si="2"/>
        <v>1012940458</v>
      </c>
      <c r="F117" s="487">
        <f t="shared" si="2"/>
        <v>131765959</v>
      </c>
      <c r="G117" s="487">
        <f t="shared" si="2"/>
        <v>716871026.78999996</v>
      </c>
      <c r="H117" s="487">
        <f t="shared" si="2"/>
        <v>78412025.210000008</v>
      </c>
      <c r="I117" s="487">
        <f t="shared" si="2"/>
        <v>120325729</v>
      </c>
      <c r="J117" s="487">
        <f t="shared" si="2"/>
        <v>229097636</v>
      </c>
      <c r="K117" s="487">
        <f t="shared" si="2"/>
        <v>120325729</v>
      </c>
      <c r="L117" s="487">
        <f t="shared" si="2"/>
        <v>78702038</v>
      </c>
      <c r="M117" s="487">
        <f t="shared" ref="M117:O117" si="3">SUM(M5:M116)</f>
        <v>18733235</v>
      </c>
      <c r="N117" s="487">
        <f t="shared" si="3"/>
        <v>2800000</v>
      </c>
      <c r="O117" s="487">
        <f t="shared" si="3"/>
        <v>20090456</v>
      </c>
      <c r="P117" s="18"/>
      <c r="Q117" s="343"/>
      <c r="R117" s="343"/>
      <c r="S117" s="343"/>
      <c r="T117" s="316"/>
      <c r="U117" s="196"/>
      <c r="V117" s="196"/>
      <c r="W117" s="196"/>
      <c r="X117" s="196"/>
      <c r="Y117" s="196"/>
      <c r="Z117" s="196"/>
      <c r="AA117" s="196"/>
      <c r="AB117" s="196"/>
      <c r="AC117" s="253"/>
      <c r="AD117" s="253"/>
      <c r="AE117" s="253"/>
      <c r="AF117" s="253"/>
      <c r="AG117" s="253"/>
      <c r="AH117" s="253"/>
      <c r="AI117" s="253"/>
      <c r="AJ117" s="253"/>
      <c r="AK117" s="253"/>
    </row>
  </sheetData>
  <phoneticPr fontId="126" type="noConversion"/>
  <conditionalFormatting sqref="K115 Z118:Z1048576">
    <cfRule type="cellIs" dxfId="40" priority="1" operator="equal">
      <formula>0</formula>
    </cfRule>
  </conditionalFormatting>
  <conditionalFormatting sqref="P4:S4">
    <cfRule type="cellIs" dxfId="39" priority="20" operator="equal">
      <formula>0</formula>
    </cfRule>
  </conditionalFormatting>
  <conditionalFormatting sqref="Y4">
    <cfRule type="cellIs" dxfId="38" priority="19" operator="equal">
      <formula>0</formula>
    </cfRule>
  </conditionalFormatting>
  <conditionalFormatting sqref="Z1:Z63">
    <cfRule type="cellIs" dxfId="37" priority="2" operator="equal">
      <formula>0</formula>
    </cfRule>
  </conditionalFormatting>
  <conditionalFormatting sqref="Z69:Z97">
    <cfRule type="cellIs" dxfId="36" priority="14" operator="equal">
      <formula>0</formula>
    </cfRule>
  </conditionalFormatting>
  <printOptions horizontalCentered="1"/>
  <pageMargins left="0.25" right="0.25" top="0.75" bottom="0.75" header="0.3" footer="0.3"/>
  <pageSetup paperSize="9" scale="80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F9E-B4A4-40D9-AF8D-0C7218B1F19F}">
  <dimension ref="A3:Q28"/>
  <sheetViews>
    <sheetView showZeros="0" rightToLeft="1" workbookViewId="0">
      <selection activeCell="F5" sqref="E5:F14"/>
    </sheetView>
  </sheetViews>
  <sheetFormatPr defaultColWidth="9.140625" defaultRowHeight="14.25"/>
  <cols>
    <col min="1" max="3" width="4.140625" style="460" customWidth="1"/>
    <col min="4" max="4" width="34.85546875" style="460" customWidth="1"/>
    <col min="5" max="5" width="30.42578125" style="460" customWidth="1"/>
    <col min="6" max="6" width="10.85546875" style="460" customWidth="1"/>
    <col min="7" max="7" width="5.5703125" style="460" customWidth="1"/>
    <col min="8" max="9" width="12.140625" style="460" customWidth="1"/>
    <col min="10" max="10" width="7.85546875" style="460" customWidth="1"/>
    <col min="11" max="16384" width="9.140625" style="460"/>
  </cols>
  <sheetData>
    <row r="3" spans="1:17" ht="20.25">
      <c r="A3" s="462"/>
      <c r="C3" s="461" t="s">
        <v>393</v>
      </c>
      <c r="D3" s="462"/>
      <c r="E3" s="462"/>
      <c r="F3" s="462"/>
      <c r="G3" s="462"/>
      <c r="H3" s="462"/>
      <c r="I3" s="462"/>
      <c r="J3" s="462"/>
      <c r="K3" s="462"/>
      <c r="L3" s="462"/>
    </row>
    <row r="4" spans="1:17" ht="21" thickBot="1">
      <c r="A4" s="462"/>
      <c r="C4" s="461"/>
      <c r="D4" s="462"/>
      <c r="E4" s="462"/>
      <c r="F4" s="462"/>
      <c r="G4" s="462"/>
      <c r="H4" s="462"/>
      <c r="I4" s="462"/>
      <c r="J4" s="462"/>
      <c r="K4" s="462"/>
      <c r="L4" s="462"/>
    </row>
    <row r="5" spans="1:17" ht="16.5" thickBot="1">
      <c r="A5" s="462"/>
      <c r="B5" s="463" t="s">
        <v>86</v>
      </c>
      <c r="C5" s="462" t="s">
        <v>944</v>
      </c>
      <c r="D5" s="462"/>
      <c r="E5" s="462"/>
      <c r="F5" s="472">
        <v>5812000</v>
      </c>
      <c r="I5" s="462"/>
      <c r="J5" s="462"/>
      <c r="K5" s="462"/>
      <c r="L5" s="462"/>
    </row>
    <row r="6" spans="1:17" ht="21" thickBot="1">
      <c r="A6" s="462"/>
      <c r="C6" s="461"/>
      <c r="D6" s="462"/>
      <c r="E6" s="462"/>
      <c r="F6" s="462"/>
      <c r="H6" s="462"/>
      <c r="I6" s="462"/>
      <c r="J6" s="462"/>
      <c r="K6" s="462"/>
      <c r="L6" s="462"/>
    </row>
    <row r="7" spans="1:17" ht="16.5" thickBot="1">
      <c r="B7" s="463" t="s">
        <v>86</v>
      </c>
      <c r="C7" s="462" t="s">
        <v>570</v>
      </c>
      <c r="D7" s="462"/>
      <c r="F7" s="472">
        <v>18</v>
      </c>
      <c r="I7" s="462"/>
      <c r="J7" s="462"/>
      <c r="K7" s="462"/>
      <c r="L7" s="462"/>
      <c r="M7" s="462"/>
      <c r="N7" s="462"/>
      <c r="O7" s="462"/>
      <c r="P7" s="462"/>
      <c r="Q7" s="462"/>
    </row>
    <row r="8" spans="1:17" ht="15.75">
      <c r="B8" s="463"/>
      <c r="C8" s="462"/>
      <c r="D8" s="462"/>
      <c r="E8" s="462"/>
      <c r="F8" s="462"/>
      <c r="H8" s="462"/>
      <c r="I8" s="462"/>
      <c r="J8" s="462"/>
      <c r="K8" s="462"/>
      <c r="L8" s="462"/>
      <c r="M8" s="462"/>
      <c r="N8" s="462"/>
      <c r="O8" s="462"/>
      <c r="P8" s="462"/>
      <c r="Q8" s="462"/>
    </row>
    <row r="9" spans="1:17" ht="15.75">
      <c r="B9" s="463" t="s">
        <v>86</v>
      </c>
      <c r="C9" s="462" t="s">
        <v>159</v>
      </c>
      <c r="D9" s="462"/>
      <c r="E9" s="462"/>
      <c r="F9" s="462"/>
      <c r="G9" s="462"/>
      <c r="H9" s="462"/>
      <c r="I9" s="462"/>
      <c r="J9" s="462"/>
      <c r="K9" s="462"/>
      <c r="L9" s="462"/>
    </row>
    <row r="10" spans="1:17" ht="16.5" thickBot="1"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</row>
    <row r="11" spans="1:17" ht="15.75">
      <c r="D11" s="464" t="s">
        <v>160</v>
      </c>
      <c r="E11" s="473" t="s">
        <v>161</v>
      </c>
      <c r="F11" s="474" t="s">
        <v>162</v>
      </c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</row>
    <row r="12" spans="1:17" ht="15.75">
      <c r="C12" s="463"/>
      <c r="D12" s="466" t="s">
        <v>8</v>
      </c>
      <c r="E12" s="475">
        <v>5812000</v>
      </c>
      <c r="F12" s="158">
        <v>1</v>
      </c>
      <c r="G12" s="462"/>
      <c r="H12" s="462"/>
      <c r="I12" s="462"/>
      <c r="J12" s="462"/>
      <c r="K12" s="462"/>
      <c r="L12" s="462"/>
      <c r="M12" s="462"/>
      <c r="N12" s="462"/>
      <c r="O12" s="462"/>
      <c r="P12" s="462"/>
      <c r="Q12" s="462"/>
    </row>
    <row r="13" spans="1:17" ht="15.75" hidden="1">
      <c r="C13" s="463"/>
      <c r="D13" s="466" t="s">
        <v>724</v>
      </c>
      <c r="E13" s="475"/>
      <c r="F13" s="158">
        <v>0</v>
      </c>
      <c r="G13" s="462"/>
      <c r="H13" s="462"/>
      <c r="I13" s="462"/>
      <c r="J13" s="462"/>
      <c r="K13" s="462"/>
      <c r="L13" s="462"/>
      <c r="M13" s="462"/>
      <c r="N13" s="462"/>
      <c r="O13" s="462"/>
      <c r="P13" s="462"/>
      <c r="Q13" s="462"/>
    </row>
    <row r="14" spans="1:17" ht="16.5" thickBot="1">
      <c r="C14" s="463"/>
      <c r="D14" s="476" t="s">
        <v>61</v>
      </c>
      <c r="E14" s="477">
        <v>5812000</v>
      </c>
      <c r="F14" s="199">
        <v>1</v>
      </c>
      <c r="G14" s="462"/>
      <c r="H14" s="462"/>
      <c r="I14" s="462"/>
      <c r="J14" s="462"/>
      <c r="K14" s="462"/>
      <c r="L14" s="462"/>
      <c r="M14" s="462"/>
      <c r="N14" s="462"/>
      <c r="O14" s="462"/>
      <c r="P14" s="462"/>
      <c r="Q14" s="462"/>
    </row>
    <row r="16" spans="1:17" ht="15.75" hidden="1">
      <c r="B16" s="463"/>
      <c r="C16" s="462" t="s">
        <v>134</v>
      </c>
      <c r="D16" s="462" t="s">
        <v>725</v>
      </c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  <c r="P16" s="462"/>
      <c r="Q16" s="462"/>
    </row>
    <row r="17" spans="1:17" ht="15.75" hidden="1">
      <c r="C17" s="463" t="s">
        <v>86</v>
      </c>
      <c r="D17" s="478" t="s">
        <v>320</v>
      </c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2"/>
      <c r="Q17" s="462"/>
    </row>
    <row r="18" spans="1:17" ht="15.75">
      <c r="B18" s="463"/>
      <c r="C18" s="462"/>
      <c r="D18" s="462"/>
      <c r="F18" s="462"/>
      <c r="H18" s="462"/>
      <c r="I18" s="462"/>
      <c r="J18" s="462"/>
      <c r="K18" s="462"/>
      <c r="L18" s="462"/>
      <c r="M18" s="462"/>
      <c r="N18" s="462"/>
      <c r="O18" s="462"/>
      <c r="P18" s="462"/>
      <c r="Q18" s="462"/>
    </row>
    <row r="19" spans="1:17" s="479" customFormat="1" ht="15.75">
      <c r="B19" s="480" t="s">
        <v>86</v>
      </c>
      <c r="C19" s="481" t="s">
        <v>561</v>
      </c>
      <c r="D19" s="481"/>
      <c r="F19" s="481"/>
      <c r="H19" s="481"/>
      <c r="I19" s="481"/>
      <c r="J19" s="481"/>
      <c r="K19" s="481"/>
      <c r="L19" s="481"/>
      <c r="M19" s="481"/>
      <c r="N19" s="481"/>
      <c r="O19" s="481"/>
      <c r="P19" s="481"/>
      <c r="Q19" s="481"/>
    </row>
    <row r="20" spans="1:17" s="479" customFormat="1" ht="15.75">
      <c r="B20" s="480"/>
      <c r="C20" s="481"/>
      <c r="D20" s="481"/>
      <c r="F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</row>
    <row r="21" spans="1:17" ht="15.75">
      <c r="B21" s="463"/>
      <c r="C21" s="462"/>
      <c r="D21" s="462"/>
      <c r="F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</row>
    <row r="22" spans="1:17" ht="15.75">
      <c r="B22" s="463"/>
      <c r="C22" s="462"/>
      <c r="D22" s="462"/>
      <c r="E22" s="462"/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</row>
    <row r="23" spans="1:17" ht="15.75">
      <c r="C23" s="463"/>
      <c r="D23" s="462"/>
      <c r="E23" s="462"/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2"/>
      <c r="Q23" s="462"/>
    </row>
    <row r="24" spans="1:17" ht="15.75">
      <c r="C24" s="463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</row>
    <row r="25" spans="1:17" ht="15.75">
      <c r="C25" s="463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</row>
    <row r="26" spans="1:17" ht="15.75">
      <c r="A26" s="462"/>
      <c r="B26" s="462"/>
      <c r="C26" s="462"/>
      <c r="D26" s="48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</row>
    <row r="27" spans="1:17" ht="15.75">
      <c r="A27" s="462"/>
      <c r="B27" s="462"/>
      <c r="C27" s="462"/>
      <c r="D27" s="462"/>
      <c r="E27" s="462"/>
      <c r="F27" s="462"/>
      <c r="G27" s="462"/>
      <c r="H27" s="462"/>
      <c r="I27" s="462"/>
      <c r="J27" s="462"/>
      <c r="K27" s="462"/>
      <c r="L27" s="462"/>
      <c r="M27" s="462"/>
      <c r="N27" s="462"/>
      <c r="O27" s="462"/>
      <c r="P27" s="462"/>
      <c r="Q27" s="462"/>
    </row>
    <row r="28" spans="1:17" ht="15.75">
      <c r="A28" s="462"/>
      <c r="B28" s="462"/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  <c r="N28" s="462"/>
      <c r="O28" s="462"/>
      <c r="P28" s="462"/>
      <c r="Q28" s="462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 xml:space="preserve">&amp;C&amp;"David,מודגש"&amp;14&amp;Uהצעת התקציב הבלתי רגיל 
לשנת 2026
</oddHeader>
    <oddFooter>&amp;L&amp;D&amp;Cעמוד &amp;P מתוך &amp;N&amp;R&amp;A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C28D-7017-43BB-BDE6-DB081D53CAF8}">
  <sheetPr>
    <pageSetUpPr fitToPage="1"/>
  </sheetPr>
  <dimension ref="A1:AD32"/>
  <sheetViews>
    <sheetView showZeros="0" rightToLeft="1" zoomScaleNormal="100" workbookViewId="0">
      <pane xSplit="3" ySplit="4" topLeftCell="D20" activePane="bottomRight" state="frozen"/>
      <selection activeCell="U24" sqref="U24"/>
      <selection pane="topRight" activeCell="U24" sqref="U24"/>
      <selection pane="bottomLeft" activeCell="U24" sqref="U24"/>
      <selection pane="bottomRight" activeCell="N1" sqref="A1:N1048576"/>
    </sheetView>
  </sheetViews>
  <sheetFormatPr defaultColWidth="8" defaultRowHeight="15"/>
  <cols>
    <col min="1" max="1" width="3.7109375" style="10" customWidth="1"/>
    <col min="2" max="2" width="5.7109375" style="10" customWidth="1"/>
    <col min="3" max="3" width="27.42578125" style="13" customWidth="1"/>
    <col min="4" max="4" width="10.42578125" style="11" customWidth="1"/>
    <col min="5" max="5" width="10.5703125" style="11" customWidth="1"/>
    <col min="6" max="6" width="10" style="11" bestFit="1" customWidth="1"/>
    <col min="7" max="7" width="11.140625" style="11" customWidth="1"/>
    <col min="8" max="8" width="11.28515625" style="11" customWidth="1"/>
    <col min="9" max="9" width="10.42578125" style="11" bestFit="1" customWidth="1"/>
    <col min="10" max="10" width="10.5703125" style="11" customWidth="1"/>
    <col min="11" max="11" width="9.85546875" style="11" customWidth="1"/>
    <col min="12" max="12" width="10" style="10" customWidth="1"/>
    <col min="13" max="13" width="10.42578125" style="10" customWidth="1"/>
    <col min="14" max="14" width="31.42578125" style="13" customWidth="1"/>
    <col min="15" max="21" width="10.7109375" style="15" customWidth="1"/>
    <col min="22" max="16384" width="8" style="10"/>
  </cols>
  <sheetData>
    <row r="1" spans="1:30" s="366" customFormat="1" ht="26.25" customHeight="1">
      <c r="A1" s="361"/>
      <c r="B1" s="361"/>
      <c r="C1" s="362"/>
      <c r="D1" s="361"/>
      <c r="E1" s="361"/>
      <c r="F1" s="361"/>
      <c r="G1" s="361"/>
      <c r="H1" s="363"/>
      <c r="I1" s="363"/>
      <c r="J1" s="363"/>
      <c r="K1" s="361"/>
      <c r="L1" s="361"/>
      <c r="M1" s="361"/>
      <c r="N1" s="364"/>
      <c r="O1" s="15"/>
      <c r="P1" s="15"/>
      <c r="Q1" s="15"/>
      <c r="R1" s="15"/>
      <c r="S1" s="15"/>
      <c r="T1" s="15"/>
      <c r="U1" s="15"/>
    </row>
    <row r="2" spans="1:30" s="366" customFormat="1" ht="18.75">
      <c r="A2" s="361" t="s">
        <v>393</v>
      </c>
      <c r="B2" s="361"/>
      <c r="C2" s="362"/>
      <c r="D2" s="361"/>
      <c r="E2" s="367"/>
      <c r="F2" s="361"/>
      <c r="G2" s="361"/>
      <c r="H2" s="361"/>
      <c r="I2" s="361"/>
      <c r="J2" s="361"/>
      <c r="K2" s="361"/>
      <c r="L2" s="368"/>
      <c r="M2" s="361"/>
      <c r="N2" s="368"/>
      <c r="O2" s="15"/>
      <c r="P2" s="15"/>
      <c r="Q2" s="15"/>
      <c r="R2" s="15"/>
      <c r="S2" s="15"/>
      <c r="T2" s="15"/>
      <c r="U2" s="15"/>
    </row>
    <row r="3" spans="1:30" ht="20.45" customHeight="1">
      <c r="M3" s="365"/>
      <c r="N3" s="289"/>
    </row>
    <row r="4" spans="1:30" s="15" customFormat="1" ht="75" customHeight="1">
      <c r="A4" s="101" t="s">
        <v>0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761</v>
      </c>
      <c r="I4" s="12" t="s">
        <v>762</v>
      </c>
      <c r="J4" s="2" t="s">
        <v>763</v>
      </c>
      <c r="K4" s="2" t="s">
        <v>764</v>
      </c>
      <c r="L4" s="2" t="s">
        <v>765</v>
      </c>
      <c r="M4" s="12" t="s">
        <v>8</v>
      </c>
      <c r="N4" s="369" t="s">
        <v>176</v>
      </c>
    </row>
    <row r="5" spans="1:30" s="5" customFormat="1" ht="63" customHeight="1">
      <c r="A5" s="3">
        <v>1</v>
      </c>
      <c r="B5" s="17">
        <v>1776</v>
      </c>
      <c r="C5" s="3" t="s">
        <v>31</v>
      </c>
      <c r="D5" s="4">
        <v>7494000</v>
      </c>
      <c r="E5" s="4">
        <v>6102000</v>
      </c>
      <c r="F5" s="4">
        <v>1392000</v>
      </c>
      <c r="G5" s="4">
        <v>5044917.9099999992</v>
      </c>
      <c r="H5" s="4">
        <v>52082.090000000782</v>
      </c>
      <c r="I5" s="4">
        <v>1500000</v>
      </c>
      <c r="J5" s="4">
        <v>897000</v>
      </c>
      <c r="K5" s="4">
        <v>0</v>
      </c>
      <c r="L5" s="4">
        <v>1500000</v>
      </c>
      <c r="M5" s="4">
        <v>1500000</v>
      </c>
      <c r="N5" s="17" t="s">
        <v>812</v>
      </c>
      <c r="O5" s="15"/>
      <c r="P5" s="15"/>
      <c r="Q5" s="15"/>
      <c r="R5" s="15"/>
      <c r="S5" s="15"/>
      <c r="T5" s="15"/>
      <c r="U5" s="15"/>
    </row>
    <row r="6" spans="1:30" s="5" customFormat="1" ht="35.1" customHeight="1">
      <c r="A6" s="3">
        <f>A5+1</f>
        <v>2</v>
      </c>
      <c r="B6" s="17">
        <v>2179</v>
      </c>
      <c r="C6" s="3" t="s">
        <v>293</v>
      </c>
      <c r="D6" s="4">
        <v>290000</v>
      </c>
      <c r="E6" s="4">
        <v>290000</v>
      </c>
      <c r="F6" s="4">
        <v>0</v>
      </c>
      <c r="G6" s="4">
        <v>286987</v>
      </c>
      <c r="H6" s="4">
        <v>3013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3" t="s">
        <v>504</v>
      </c>
      <c r="O6" s="15"/>
      <c r="P6" s="15"/>
      <c r="Q6" s="15"/>
      <c r="R6" s="15"/>
      <c r="S6" s="15"/>
      <c r="T6" s="15"/>
      <c r="U6" s="15"/>
    </row>
    <row r="7" spans="1:30" s="5" customFormat="1" ht="35.1" customHeight="1">
      <c r="A7" s="3">
        <f t="shared" ref="A7:A22" si="0">A6+1</f>
        <v>3</v>
      </c>
      <c r="B7" s="17">
        <v>2219</v>
      </c>
      <c r="C7" s="3" t="s">
        <v>295</v>
      </c>
      <c r="D7" s="4">
        <v>669000</v>
      </c>
      <c r="E7" s="4">
        <v>440000</v>
      </c>
      <c r="F7" s="4">
        <v>229000</v>
      </c>
      <c r="G7" s="4">
        <v>410486</v>
      </c>
      <c r="H7" s="4">
        <v>29514</v>
      </c>
      <c r="I7" s="4">
        <v>229000</v>
      </c>
      <c r="J7" s="4">
        <v>0</v>
      </c>
      <c r="K7" s="4">
        <v>0</v>
      </c>
      <c r="L7" s="4">
        <v>229000</v>
      </c>
      <c r="M7" s="4">
        <v>229000</v>
      </c>
      <c r="N7" s="3" t="s">
        <v>991</v>
      </c>
      <c r="O7" s="15"/>
      <c r="P7" s="15"/>
      <c r="Q7" s="15"/>
      <c r="R7" s="15"/>
      <c r="S7" s="15"/>
      <c r="T7" s="15"/>
      <c r="U7" s="15"/>
    </row>
    <row r="8" spans="1:30" s="5" customFormat="1" ht="45.75" customHeight="1">
      <c r="A8" s="3">
        <f t="shared" si="0"/>
        <v>4</v>
      </c>
      <c r="B8" s="17">
        <v>2227</v>
      </c>
      <c r="C8" s="3" t="s">
        <v>330</v>
      </c>
      <c r="D8" s="4">
        <v>100000</v>
      </c>
      <c r="E8" s="4">
        <v>100000</v>
      </c>
      <c r="F8" s="4">
        <v>0</v>
      </c>
      <c r="G8" s="4">
        <v>100000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3" t="s">
        <v>945</v>
      </c>
      <c r="O8" s="15"/>
      <c r="P8" s="15"/>
      <c r="Q8" s="15"/>
      <c r="R8" s="15"/>
      <c r="S8" s="15"/>
      <c r="T8" s="15"/>
      <c r="U8" s="15"/>
    </row>
    <row r="9" spans="1:30" s="5" customFormat="1" ht="35.1" customHeight="1">
      <c r="A9" s="3">
        <f t="shared" si="0"/>
        <v>5</v>
      </c>
      <c r="B9" s="17">
        <v>20042</v>
      </c>
      <c r="C9" s="3" t="s">
        <v>362</v>
      </c>
      <c r="D9" s="4">
        <v>1300000</v>
      </c>
      <c r="E9" s="4">
        <v>1300000</v>
      </c>
      <c r="F9" s="4">
        <v>0</v>
      </c>
      <c r="G9" s="4">
        <v>1116052.18</v>
      </c>
      <c r="H9" s="4">
        <v>83947.820000000065</v>
      </c>
      <c r="I9" s="4">
        <v>0</v>
      </c>
      <c r="J9" s="4">
        <v>100000</v>
      </c>
      <c r="K9" s="4">
        <v>0</v>
      </c>
      <c r="L9" s="4">
        <v>0</v>
      </c>
      <c r="M9" s="4">
        <v>0</v>
      </c>
      <c r="N9" s="3" t="s">
        <v>913</v>
      </c>
      <c r="O9" s="15"/>
      <c r="P9" s="15"/>
      <c r="Q9" s="15"/>
      <c r="R9" s="15"/>
      <c r="S9" s="15"/>
      <c r="T9" s="15"/>
      <c r="U9" s="15"/>
    </row>
    <row r="10" spans="1:30" s="5" customFormat="1" ht="35.1" customHeight="1">
      <c r="A10" s="3">
        <f t="shared" si="0"/>
        <v>6</v>
      </c>
      <c r="B10" s="17">
        <v>20043</v>
      </c>
      <c r="C10" s="3" t="s">
        <v>363</v>
      </c>
      <c r="D10" s="4">
        <v>650000</v>
      </c>
      <c r="E10" s="4">
        <v>650000</v>
      </c>
      <c r="F10" s="4">
        <v>0</v>
      </c>
      <c r="G10" s="4">
        <v>646783</v>
      </c>
      <c r="H10" s="4">
        <v>3217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3" t="s">
        <v>914</v>
      </c>
      <c r="O10" s="15"/>
      <c r="P10" s="15"/>
      <c r="Q10" s="15"/>
      <c r="R10" s="15"/>
      <c r="S10" s="15"/>
      <c r="T10" s="15"/>
      <c r="U10" s="15"/>
    </row>
    <row r="11" spans="1:30" s="5" customFormat="1" ht="35.1" customHeight="1">
      <c r="A11" s="3">
        <f t="shared" si="0"/>
        <v>7</v>
      </c>
      <c r="B11" s="17">
        <v>20044</v>
      </c>
      <c r="C11" s="3" t="s">
        <v>75</v>
      </c>
      <c r="D11" s="4">
        <v>5463000</v>
      </c>
      <c r="E11" s="4">
        <v>4043000</v>
      </c>
      <c r="F11" s="4">
        <v>1420000</v>
      </c>
      <c r="G11" s="4">
        <v>3002969.46</v>
      </c>
      <c r="H11" s="4">
        <v>295030.54000000004</v>
      </c>
      <c r="I11" s="4">
        <v>920000</v>
      </c>
      <c r="J11" s="4">
        <v>1245000</v>
      </c>
      <c r="K11" s="4">
        <v>0</v>
      </c>
      <c r="L11" s="4">
        <v>920000</v>
      </c>
      <c r="M11" s="4">
        <v>920000</v>
      </c>
      <c r="N11" s="3" t="s">
        <v>915</v>
      </c>
      <c r="O11" s="15"/>
      <c r="P11" s="15"/>
      <c r="Q11" s="15"/>
      <c r="R11" s="15"/>
      <c r="S11" s="15"/>
      <c r="T11" s="15"/>
      <c r="U11" s="15"/>
    </row>
    <row r="12" spans="1:30" s="5" customFormat="1" ht="53.25" customHeight="1">
      <c r="A12" s="3">
        <f t="shared" si="0"/>
        <v>8</v>
      </c>
      <c r="B12" s="17">
        <v>20167</v>
      </c>
      <c r="C12" s="106" t="s">
        <v>613</v>
      </c>
      <c r="D12" s="4">
        <v>712000</v>
      </c>
      <c r="E12" s="4">
        <v>712000</v>
      </c>
      <c r="F12" s="94">
        <v>0</v>
      </c>
      <c r="G12" s="94">
        <v>0</v>
      </c>
      <c r="H12" s="94">
        <v>712000</v>
      </c>
      <c r="I12" s="4">
        <v>0</v>
      </c>
      <c r="J12" s="94">
        <v>0</v>
      </c>
      <c r="K12" s="94">
        <v>0</v>
      </c>
      <c r="L12" s="94">
        <v>0</v>
      </c>
      <c r="M12" s="94">
        <v>0</v>
      </c>
      <c r="N12" s="3" t="s">
        <v>699</v>
      </c>
      <c r="O12" s="102"/>
      <c r="P12" s="102"/>
      <c r="Q12" s="102"/>
      <c r="R12" s="102"/>
      <c r="S12" s="102"/>
      <c r="T12" s="102"/>
      <c r="U12" s="102"/>
      <c r="V12" s="217"/>
      <c r="W12" s="217"/>
      <c r="X12" s="217"/>
      <c r="Y12" s="217"/>
      <c r="Z12" s="217"/>
      <c r="AA12" s="217"/>
      <c r="AB12" s="217"/>
      <c r="AC12" s="217"/>
      <c r="AD12" s="217"/>
    </row>
    <row r="13" spans="1:30" s="5" customFormat="1" ht="35.1" customHeight="1">
      <c r="A13" s="3">
        <f t="shared" si="0"/>
        <v>9</v>
      </c>
      <c r="B13" s="17">
        <v>20168</v>
      </c>
      <c r="C13" s="106" t="s">
        <v>614</v>
      </c>
      <c r="D13" s="4">
        <v>240000</v>
      </c>
      <c r="E13" s="4">
        <v>240000</v>
      </c>
      <c r="F13" s="94">
        <v>0</v>
      </c>
      <c r="G13" s="94">
        <v>0</v>
      </c>
      <c r="H13" s="94">
        <v>240000</v>
      </c>
      <c r="I13" s="4">
        <v>0</v>
      </c>
      <c r="J13" s="94">
        <v>0</v>
      </c>
      <c r="K13" s="94">
        <v>0</v>
      </c>
      <c r="L13" s="94">
        <v>0</v>
      </c>
      <c r="M13" s="94">
        <v>0</v>
      </c>
      <c r="N13" s="3" t="s">
        <v>700</v>
      </c>
      <c r="O13" s="102"/>
      <c r="P13" s="102"/>
      <c r="Q13" s="102"/>
      <c r="R13" s="102"/>
      <c r="S13" s="102"/>
      <c r="T13" s="102"/>
      <c r="U13" s="102"/>
      <c r="V13" s="217"/>
      <c r="W13" s="217"/>
      <c r="X13" s="217"/>
      <c r="Y13" s="217"/>
      <c r="Z13" s="217"/>
      <c r="AA13" s="217"/>
      <c r="AB13" s="217"/>
      <c r="AC13" s="217"/>
      <c r="AD13" s="217"/>
    </row>
    <row r="14" spans="1:30" s="5" customFormat="1" ht="35.1" customHeight="1">
      <c r="A14" s="3">
        <f t="shared" si="0"/>
        <v>10</v>
      </c>
      <c r="B14" s="17">
        <v>20169</v>
      </c>
      <c r="C14" s="106" t="s">
        <v>615</v>
      </c>
      <c r="D14" s="4">
        <v>400000</v>
      </c>
      <c r="E14" s="4">
        <v>400000</v>
      </c>
      <c r="F14" s="94">
        <v>0</v>
      </c>
      <c r="G14" s="94">
        <v>398179.2</v>
      </c>
      <c r="H14" s="94">
        <v>1820.7999999999884</v>
      </c>
      <c r="I14" s="4">
        <v>0</v>
      </c>
      <c r="J14" s="94">
        <v>0</v>
      </c>
      <c r="K14" s="94">
        <v>0</v>
      </c>
      <c r="L14" s="94">
        <v>0</v>
      </c>
      <c r="M14" s="94">
        <v>0</v>
      </c>
      <c r="N14" s="3" t="s">
        <v>701</v>
      </c>
      <c r="O14" s="102"/>
      <c r="P14" s="102"/>
      <c r="Q14" s="102"/>
      <c r="R14" s="102"/>
      <c r="S14" s="102"/>
      <c r="T14" s="102"/>
      <c r="U14" s="102"/>
      <c r="V14" s="217"/>
      <c r="W14" s="217"/>
      <c r="X14" s="217"/>
      <c r="Y14" s="217"/>
      <c r="Z14" s="217"/>
      <c r="AA14" s="217"/>
      <c r="AB14" s="217"/>
      <c r="AC14" s="217"/>
      <c r="AD14" s="217"/>
    </row>
    <row r="15" spans="1:30" s="5" customFormat="1" ht="35.1" customHeight="1">
      <c r="A15" s="3">
        <f t="shared" si="0"/>
        <v>11</v>
      </c>
      <c r="B15" s="17">
        <v>20212</v>
      </c>
      <c r="C15" s="106" t="s">
        <v>916</v>
      </c>
      <c r="D15" s="4">
        <v>297000</v>
      </c>
      <c r="E15" s="4"/>
      <c r="F15" s="94">
        <v>297000</v>
      </c>
      <c r="G15" s="94">
        <v>0</v>
      </c>
      <c r="H15" s="94">
        <v>0</v>
      </c>
      <c r="I15" s="4">
        <v>297000</v>
      </c>
      <c r="J15" s="94">
        <v>0</v>
      </c>
      <c r="K15" s="94">
        <v>0</v>
      </c>
      <c r="L15" s="94">
        <v>297000</v>
      </c>
      <c r="M15" s="94">
        <v>297000</v>
      </c>
      <c r="N15" s="3" t="s">
        <v>922</v>
      </c>
      <c r="O15" s="102"/>
      <c r="P15" s="102"/>
      <c r="Q15" s="102"/>
      <c r="R15" s="217"/>
      <c r="S15" s="217"/>
      <c r="T15" s="217"/>
      <c r="U15" s="217"/>
      <c r="V15" s="217"/>
      <c r="W15" s="217"/>
      <c r="X15" s="217"/>
      <c r="Y15" s="217"/>
      <c r="Z15" s="217"/>
    </row>
    <row r="16" spans="1:30" s="5" customFormat="1" ht="35.1" customHeight="1">
      <c r="A16" s="3">
        <f t="shared" si="0"/>
        <v>12</v>
      </c>
      <c r="B16" s="17">
        <v>20213</v>
      </c>
      <c r="C16" s="106" t="s">
        <v>917</v>
      </c>
      <c r="D16" s="4">
        <v>240000</v>
      </c>
      <c r="E16" s="94"/>
      <c r="F16" s="94">
        <v>240000</v>
      </c>
      <c r="G16" s="94">
        <v>0</v>
      </c>
      <c r="H16" s="94">
        <v>0</v>
      </c>
      <c r="I16" s="4">
        <v>240000</v>
      </c>
      <c r="J16" s="94">
        <v>0</v>
      </c>
      <c r="K16" s="94">
        <v>0</v>
      </c>
      <c r="L16" s="94">
        <v>240000</v>
      </c>
      <c r="M16" s="94">
        <v>240000</v>
      </c>
      <c r="N16" s="3" t="s">
        <v>918</v>
      </c>
      <c r="O16" s="102"/>
      <c r="P16" s="102"/>
      <c r="Q16" s="102"/>
      <c r="R16" s="217"/>
      <c r="S16" s="217"/>
      <c r="T16" s="217"/>
      <c r="U16" s="217"/>
      <c r="V16" s="217"/>
      <c r="W16" s="217"/>
      <c r="X16" s="217"/>
      <c r="Y16" s="217"/>
      <c r="Z16" s="217"/>
    </row>
    <row r="17" spans="1:30" s="5" customFormat="1" ht="35.1" customHeight="1">
      <c r="A17" s="3">
        <f t="shared" si="0"/>
        <v>13</v>
      </c>
      <c r="B17" s="17">
        <v>20214</v>
      </c>
      <c r="C17" s="106" t="s">
        <v>813</v>
      </c>
      <c r="D17" s="4">
        <v>194000</v>
      </c>
      <c r="E17" s="94"/>
      <c r="F17" s="94">
        <v>194000</v>
      </c>
      <c r="G17" s="94">
        <v>0</v>
      </c>
      <c r="H17" s="94">
        <v>0</v>
      </c>
      <c r="I17" s="4">
        <v>194000</v>
      </c>
      <c r="J17" s="94">
        <v>0</v>
      </c>
      <c r="K17" s="94">
        <v>0</v>
      </c>
      <c r="L17" s="94">
        <v>194000</v>
      </c>
      <c r="M17" s="94">
        <v>194000</v>
      </c>
      <c r="N17" s="3" t="s">
        <v>919</v>
      </c>
      <c r="O17" s="102"/>
      <c r="P17" s="102"/>
      <c r="Q17" s="102"/>
      <c r="R17" s="217"/>
      <c r="S17" s="217"/>
      <c r="T17" s="217"/>
      <c r="U17" s="217"/>
      <c r="V17" s="217"/>
      <c r="W17" s="217"/>
      <c r="X17" s="217"/>
      <c r="Y17" s="217"/>
      <c r="Z17" s="217"/>
    </row>
    <row r="18" spans="1:30" s="5" customFormat="1" ht="35.1" customHeight="1">
      <c r="A18" s="3">
        <f t="shared" si="0"/>
        <v>14</v>
      </c>
      <c r="B18" s="17">
        <v>20215</v>
      </c>
      <c r="C18" s="3" t="s">
        <v>814</v>
      </c>
      <c r="D18" s="4">
        <v>936000</v>
      </c>
      <c r="E18" s="94"/>
      <c r="F18" s="94">
        <v>936000</v>
      </c>
      <c r="G18" s="94">
        <v>0</v>
      </c>
      <c r="H18" s="94">
        <v>0</v>
      </c>
      <c r="I18" s="4">
        <v>936000</v>
      </c>
      <c r="J18" s="94">
        <v>0</v>
      </c>
      <c r="K18" s="94">
        <v>0</v>
      </c>
      <c r="L18" s="94">
        <v>936000</v>
      </c>
      <c r="M18" s="94">
        <v>936000</v>
      </c>
      <c r="N18" s="3" t="s">
        <v>921</v>
      </c>
      <c r="O18" s="102"/>
      <c r="P18" s="102"/>
      <c r="Q18" s="102"/>
      <c r="R18" s="217"/>
      <c r="S18" s="217"/>
      <c r="T18" s="217"/>
      <c r="U18" s="217"/>
      <c r="V18" s="217"/>
      <c r="W18" s="217"/>
      <c r="X18" s="217"/>
      <c r="Y18" s="217"/>
      <c r="Z18" s="217"/>
    </row>
    <row r="19" spans="1:30" s="5" customFormat="1" ht="35.1" customHeight="1">
      <c r="A19" s="3">
        <f t="shared" si="0"/>
        <v>15</v>
      </c>
      <c r="B19" s="17">
        <v>20216</v>
      </c>
      <c r="C19" s="106" t="s">
        <v>932</v>
      </c>
      <c r="D19" s="4">
        <v>190000</v>
      </c>
      <c r="E19" s="94"/>
      <c r="F19" s="94">
        <v>190000</v>
      </c>
      <c r="G19" s="94">
        <v>0</v>
      </c>
      <c r="H19" s="94">
        <v>0</v>
      </c>
      <c r="I19" s="4">
        <v>190000</v>
      </c>
      <c r="J19" s="94">
        <v>0</v>
      </c>
      <c r="K19" s="94">
        <v>0</v>
      </c>
      <c r="L19" s="94">
        <v>190000</v>
      </c>
      <c r="M19" s="94">
        <v>190000</v>
      </c>
      <c r="N19" s="3" t="s">
        <v>946</v>
      </c>
      <c r="O19" s="102"/>
      <c r="P19" s="102"/>
      <c r="Q19" s="102"/>
      <c r="R19" s="217"/>
      <c r="S19" s="217"/>
      <c r="T19" s="217"/>
      <c r="U19" s="217"/>
      <c r="V19" s="217"/>
      <c r="W19" s="217"/>
      <c r="X19" s="217"/>
      <c r="Y19" s="217"/>
      <c r="Z19" s="217"/>
    </row>
    <row r="20" spans="1:30" s="5" customFormat="1" ht="35.1" customHeight="1">
      <c r="A20" s="3">
        <f t="shared" si="0"/>
        <v>16</v>
      </c>
      <c r="B20" s="17">
        <v>20217</v>
      </c>
      <c r="C20" s="106" t="s">
        <v>815</v>
      </c>
      <c r="D20" s="4">
        <v>556000</v>
      </c>
      <c r="E20" s="94"/>
      <c r="F20" s="94">
        <v>556000</v>
      </c>
      <c r="G20" s="94">
        <v>0</v>
      </c>
      <c r="H20" s="94">
        <v>0</v>
      </c>
      <c r="I20" s="4">
        <v>556000</v>
      </c>
      <c r="J20" s="94">
        <v>0</v>
      </c>
      <c r="K20" s="94">
        <v>0</v>
      </c>
      <c r="L20" s="94">
        <v>556000</v>
      </c>
      <c r="M20" s="94">
        <v>556000</v>
      </c>
      <c r="N20" s="3" t="s">
        <v>920</v>
      </c>
      <c r="O20" s="102"/>
      <c r="P20" s="102"/>
      <c r="Q20" s="102"/>
      <c r="R20" s="217"/>
      <c r="S20" s="217"/>
      <c r="T20" s="217"/>
      <c r="U20" s="217"/>
      <c r="V20" s="217"/>
      <c r="W20" s="217"/>
      <c r="X20" s="217"/>
      <c r="Y20" s="217"/>
      <c r="Z20" s="217"/>
    </row>
    <row r="21" spans="1:30" s="5" customFormat="1" ht="35.1" customHeight="1">
      <c r="A21" s="3">
        <f t="shared" si="0"/>
        <v>17</v>
      </c>
      <c r="B21" s="17">
        <v>20218</v>
      </c>
      <c r="C21" s="106" t="s">
        <v>816</v>
      </c>
      <c r="D21" s="4">
        <v>849000</v>
      </c>
      <c r="E21" s="94"/>
      <c r="F21" s="94">
        <v>849000</v>
      </c>
      <c r="G21" s="94">
        <v>0</v>
      </c>
      <c r="H21" s="94">
        <v>0</v>
      </c>
      <c r="I21" s="4">
        <v>500000</v>
      </c>
      <c r="J21" s="94">
        <v>349000</v>
      </c>
      <c r="K21" s="94">
        <v>0</v>
      </c>
      <c r="L21" s="94">
        <v>500000</v>
      </c>
      <c r="M21" s="94">
        <v>500000</v>
      </c>
      <c r="N21" s="3" t="s">
        <v>912</v>
      </c>
      <c r="O21" s="102"/>
      <c r="P21" s="102"/>
      <c r="Q21" s="102"/>
      <c r="R21" s="217"/>
      <c r="S21" s="217"/>
      <c r="T21" s="217"/>
      <c r="U21" s="217"/>
      <c r="V21" s="217"/>
      <c r="W21" s="217"/>
      <c r="X21" s="217"/>
      <c r="Y21" s="217"/>
      <c r="Z21" s="217"/>
    </row>
    <row r="22" spans="1:30" s="5" customFormat="1" ht="35.1" customHeight="1">
      <c r="A22" s="3">
        <f t="shared" si="0"/>
        <v>18</v>
      </c>
      <c r="B22" s="17">
        <v>20219</v>
      </c>
      <c r="C22" s="106" t="s">
        <v>817</v>
      </c>
      <c r="D22" s="4">
        <v>250000</v>
      </c>
      <c r="E22" s="94"/>
      <c r="F22" s="94">
        <v>250000</v>
      </c>
      <c r="G22" s="94">
        <v>0</v>
      </c>
      <c r="H22" s="94">
        <v>0</v>
      </c>
      <c r="I22" s="4">
        <v>250000</v>
      </c>
      <c r="J22" s="94">
        <v>0</v>
      </c>
      <c r="K22" s="94">
        <v>0</v>
      </c>
      <c r="L22" s="94">
        <v>250000</v>
      </c>
      <c r="M22" s="94">
        <v>250000</v>
      </c>
      <c r="N22" s="3" t="s">
        <v>1028</v>
      </c>
      <c r="O22" s="102"/>
      <c r="P22" s="102"/>
      <c r="Q22" s="102"/>
      <c r="R22" s="217"/>
      <c r="S22" s="217"/>
      <c r="T22" s="217"/>
      <c r="U22" s="217"/>
      <c r="V22" s="217"/>
      <c r="W22" s="217"/>
      <c r="X22" s="217"/>
      <c r="Y22" s="217"/>
      <c r="Z22" s="217"/>
    </row>
    <row r="23" spans="1:30" s="36" customFormat="1" ht="35.1" customHeight="1">
      <c r="A23" s="200">
        <f>COUNT(A5:A22)</f>
        <v>18</v>
      </c>
      <c r="B23" s="18"/>
      <c r="C23" s="176" t="s">
        <v>119</v>
      </c>
      <c r="D23" s="200">
        <f>SUM(D5:D22)</f>
        <v>20830000</v>
      </c>
      <c r="E23" s="200">
        <f t="shared" ref="E23:I23" si="1">SUM(E5:E22)</f>
        <v>14277000</v>
      </c>
      <c r="F23" s="200">
        <f t="shared" si="1"/>
        <v>6553000</v>
      </c>
      <c r="G23" s="200">
        <f t="shared" si="1"/>
        <v>11006374.749999998</v>
      </c>
      <c r="H23" s="200">
        <f t="shared" si="1"/>
        <v>1420625.2500000009</v>
      </c>
      <c r="I23" s="200">
        <f t="shared" si="1"/>
        <v>5812000</v>
      </c>
      <c r="J23" s="200">
        <f t="shared" ref="J23:M23" si="2">SUM(J5:J22)</f>
        <v>2591000</v>
      </c>
      <c r="K23" s="200">
        <f t="shared" si="2"/>
        <v>0</v>
      </c>
      <c r="L23" s="200">
        <f t="shared" si="2"/>
        <v>5812000</v>
      </c>
      <c r="M23" s="200">
        <f t="shared" si="2"/>
        <v>5812000</v>
      </c>
      <c r="N23" s="18"/>
      <c r="O23" s="196"/>
      <c r="P23" s="196"/>
      <c r="Q23" s="196"/>
      <c r="R23" s="196"/>
      <c r="S23" s="196"/>
      <c r="T23" s="196"/>
      <c r="U23" s="196"/>
      <c r="V23" s="253"/>
      <c r="W23" s="253"/>
      <c r="X23" s="253"/>
      <c r="Y23" s="253"/>
      <c r="Z23" s="253"/>
      <c r="AA23" s="253"/>
      <c r="AB23" s="253"/>
      <c r="AC23" s="253"/>
      <c r="AD23" s="253"/>
    </row>
    <row r="24" spans="1:30" ht="48.75" customHeight="1"/>
    <row r="25" spans="1:30" ht="31.5" customHeight="1"/>
    <row r="27" spans="1:30" ht="45.75" customHeight="1"/>
    <row r="29" spans="1:30" ht="33.75" customHeight="1"/>
    <row r="32" spans="1:30" ht="27.75" customHeight="1"/>
  </sheetData>
  <sheetProtection formatCells="0" formatColumns="0" formatRows="0" insertColumns="0" insertRows="0" insertHyperlinks="0" deleteColumns="0" deleteRows="0" sort="0" autoFilter="0" pivotTables="0"/>
  <conditionalFormatting sqref="A1:N2">
    <cfRule type="cellIs" dxfId="35" priority="13" operator="equal">
      <formula>0</formula>
    </cfRule>
  </conditionalFormatting>
  <conditionalFormatting sqref="M3">
    <cfRule type="cellIs" dxfId="34" priority="8" operator="equal">
      <formula>0</formula>
    </cfRule>
  </conditionalFormatting>
  <conditionalFormatting sqref="N4">
    <cfRule type="cellIs" dxfId="33" priority="12" operator="equal">
      <formula>0</formula>
    </cfRule>
  </conditionalFormatting>
  <conditionalFormatting sqref="V1:XFD2">
    <cfRule type="cellIs" dxfId="32" priority="14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5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44"/>
  <sheetViews>
    <sheetView showZeros="0" rightToLeft="1" zoomScaleNormal="100" workbookViewId="0">
      <selection activeCell="K18" sqref="K18"/>
    </sheetView>
  </sheetViews>
  <sheetFormatPr defaultColWidth="9.140625" defaultRowHeight="14.25"/>
  <cols>
    <col min="1" max="2" width="4.140625" style="52" customWidth="1"/>
    <col min="3" max="3" width="56.85546875" style="52" customWidth="1"/>
    <col min="4" max="4" width="9.140625" style="52"/>
    <col min="5" max="5" width="15.7109375" style="52" customWidth="1"/>
    <col min="6" max="8" width="9.140625" style="52"/>
    <col min="9" max="9" width="7.85546875" style="52" customWidth="1"/>
    <col min="10" max="16384" width="9.140625" style="52"/>
  </cols>
  <sheetData>
    <row r="3" spans="1:16" ht="15.75">
      <c r="A3" s="54" t="s">
        <v>99</v>
      </c>
      <c r="B3" s="54" t="s">
        <v>99</v>
      </c>
      <c r="C3" s="55" t="s">
        <v>100</v>
      </c>
    </row>
    <row r="4" spans="1:16" ht="15.75">
      <c r="A4" s="54"/>
      <c r="B4" s="54"/>
      <c r="C4" s="55"/>
    </row>
    <row r="5" spans="1:16" ht="15.75">
      <c r="A5" s="54">
        <v>1.1000000000000001</v>
      </c>
      <c r="B5" s="54"/>
      <c r="C5" s="56" t="s">
        <v>101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5.75">
      <c r="A6" s="54"/>
      <c r="B6" s="54"/>
      <c r="C6" s="54" t="s">
        <v>102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15.75">
      <c r="A7" s="54"/>
      <c r="B7" s="54"/>
      <c r="C7" s="54" t="s">
        <v>277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6" ht="15.75">
      <c r="A8" s="54"/>
      <c r="B8" s="54"/>
      <c r="C8" s="54" t="s">
        <v>276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ht="15.7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 ht="15.75">
      <c r="A10" s="54"/>
      <c r="B10" s="54"/>
      <c r="C10" s="122" t="s">
        <v>103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6" ht="15.75">
      <c r="A11" s="57"/>
      <c r="B11" s="57" t="s">
        <v>86</v>
      </c>
      <c r="C11" s="54" t="s">
        <v>835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15.75">
      <c r="A12" s="54"/>
      <c r="B12" s="57" t="s">
        <v>86</v>
      </c>
      <c r="C12" s="54" t="s">
        <v>325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6" ht="15.75">
      <c r="A13" s="54"/>
      <c r="B13" s="57" t="s">
        <v>86</v>
      </c>
      <c r="C13" s="54" t="s">
        <v>104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ht="15.75">
      <c r="A14" s="54"/>
      <c r="B14" s="54"/>
      <c r="C14" s="54" t="s">
        <v>105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5.75">
      <c r="A15" s="54"/>
      <c r="B15" s="57" t="s">
        <v>86</v>
      </c>
      <c r="C15" s="54" t="s">
        <v>106</v>
      </c>
      <c r="D15" s="54"/>
      <c r="E15" s="54"/>
      <c r="F15" s="54"/>
      <c r="G15" s="54"/>
      <c r="H15" s="54"/>
      <c r="I15" s="54"/>
      <c r="J15" s="56"/>
      <c r="K15" s="54"/>
      <c r="L15" s="54"/>
      <c r="M15" s="54"/>
      <c r="N15" s="54"/>
      <c r="O15" s="54"/>
      <c r="P15" s="54"/>
    </row>
    <row r="16" spans="1:16" ht="15.7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5.75">
      <c r="A17" s="54">
        <v>1.2</v>
      </c>
      <c r="B17" s="54"/>
      <c r="C17" s="56" t="s">
        <v>107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5.75">
      <c r="A18" s="54"/>
      <c r="B18" s="54"/>
      <c r="C18" s="54" t="s">
        <v>108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ht="15.75">
      <c r="A19" s="54"/>
      <c r="B19" s="54"/>
      <c r="C19" s="54" t="s">
        <v>274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ht="15.75">
      <c r="A20" s="54"/>
      <c r="B20" s="54"/>
      <c r="C20" s="54" t="s">
        <v>275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ht="15.75">
      <c r="A21" s="54"/>
      <c r="B21" s="54"/>
      <c r="C21" s="54" t="s">
        <v>109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16" ht="15.7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</row>
    <row r="23" spans="1:16" ht="15.75">
      <c r="A23" s="54">
        <v>1.3</v>
      </c>
      <c r="B23" s="54"/>
      <c r="C23" s="56" t="s">
        <v>110</v>
      </c>
      <c r="D23" s="54"/>
      <c r="E23" s="55" t="s">
        <v>111</v>
      </c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</row>
    <row r="24" spans="1:16" ht="15.75">
      <c r="A24" s="54"/>
      <c r="B24" s="54"/>
      <c r="C24" s="56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16" ht="16.5" thickBot="1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ht="16.5" thickBot="1">
      <c r="A26" s="54"/>
      <c r="B26" s="57" t="s">
        <v>86</v>
      </c>
      <c r="C26" s="54" t="s">
        <v>858</v>
      </c>
      <c r="E26" s="246">
        <v>750260.00800000003</v>
      </c>
      <c r="K26" s="54"/>
      <c r="L26" s="54"/>
      <c r="M26" s="54"/>
      <c r="N26" s="54"/>
      <c r="O26" s="54"/>
      <c r="P26" s="54"/>
    </row>
    <row r="27" spans="1:16" ht="16.5" hidden="1" thickBot="1">
      <c r="A27" s="54"/>
      <c r="B27" s="54"/>
      <c r="C27" s="54"/>
      <c r="D27" s="54"/>
      <c r="E27" s="247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6.5" thickBot="1">
      <c r="A28" s="54"/>
      <c r="B28" s="57" t="s">
        <v>86</v>
      </c>
      <c r="C28" s="54" t="s">
        <v>859</v>
      </c>
      <c r="E28" s="246">
        <v>760227.29200000002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16" ht="16.5" thickBot="1">
      <c r="A29" s="54"/>
      <c r="B29" s="57" t="s">
        <v>86</v>
      </c>
      <c r="C29" s="54" t="s">
        <v>860</v>
      </c>
      <c r="D29" s="244"/>
      <c r="E29" s="246">
        <v>3808398.4509999999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</row>
    <row r="30" spans="1:16" ht="16.5" thickBot="1">
      <c r="A30" s="54"/>
      <c r="B30" s="57" t="s">
        <v>86</v>
      </c>
      <c r="C30" s="54" t="s">
        <v>112</v>
      </c>
      <c r="E30" s="246">
        <v>8196096.8269999996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16" ht="15.7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16" ht="15.75">
      <c r="A32" s="54"/>
      <c r="B32" s="58"/>
      <c r="C32" s="58"/>
      <c r="D32" s="58"/>
      <c r="E32" s="58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5.75">
      <c r="A33" s="54"/>
      <c r="B33" s="57" t="s">
        <v>86</v>
      </c>
      <c r="C33" s="54" t="s">
        <v>837</v>
      </c>
      <c r="D33" s="54"/>
      <c r="E33" s="122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16" ht="15.7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16" s="54" customFormat="1" ht="15.75">
      <c r="D35" s="213"/>
      <c r="E35" s="213"/>
    </row>
    <row r="36" spans="1:16" s="54" customFormat="1" ht="15.75">
      <c r="C36" s="213"/>
      <c r="D36" s="213"/>
      <c r="E36" s="213"/>
    </row>
    <row r="37" spans="1:16" ht="15.75">
      <c r="A37" s="59"/>
      <c r="B37" s="59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6" ht="15.75">
      <c r="A38" s="59"/>
      <c r="B38" s="59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ht="15.75">
      <c r="A39" s="59"/>
      <c r="B39" s="59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ht="15.75">
      <c r="A40" s="59"/>
      <c r="B40" s="59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15.75">
      <c r="A41" s="59"/>
      <c r="B41" s="59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ht="15.75">
      <c r="A42" s="59"/>
      <c r="B42" s="59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ht="15.75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16" ht="15.75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3:Q24"/>
  <sheetViews>
    <sheetView showZeros="0" rightToLeft="1" workbookViewId="0">
      <selection activeCell="F5" sqref="E5:F15"/>
    </sheetView>
  </sheetViews>
  <sheetFormatPr defaultColWidth="9.140625" defaultRowHeight="14.25"/>
  <cols>
    <col min="1" max="2" width="4.140625" style="140" customWidth="1"/>
    <col min="3" max="3" width="7.7109375" style="140" customWidth="1"/>
    <col min="4" max="4" width="34.85546875" style="140" customWidth="1"/>
    <col min="5" max="5" width="30.42578125" style="140" customWidth="1"/>
    <col min="6" max="6" width="10.85546875" style="140" customWidth="1"/>
    <col min="7" max="7" width="5.5703125" style="140" customWidth="1"/>
    <col min="8" max="9" width="12.140625" style="140" customWidth="1"/>
    <col min="10" max="10" width="7.85546875" style="140" customWidth="1"/>
    <col min="11" max="16384" width="9.140625" style="140"/>
  </cols>
  <sheetData>
    <row r="3" spans="1:17" ht="20.25">
      <c r="A3" s="139"/>
      <c r="C3" s="141" t="s">
        <v>483</v>
      </c>
      <c r="D3" s="139"/>
      <c r="E3" s="139"/>
      <c r="F3" s="139"/>
      <c r="G3" s="139"/>
      <c r="H3" s="139"/>
      <c r="I3" s="139"/>
      <c r="J3" s="139"/>
      <c r="K3" s="139"/>
      <c r="L3" s="139"/>
    </row>
    <row r="4" spans="1:17" ht="21" thickBot="1">
      <c r="A4" s="139"/>
      <c r="C4" s="141"/>
      <c r="D4" s="139"/>
      <c r="E4" s="139"/>
      <c r="F4" s="139"/>
      <c r="G4" s="139"/>
      <c r="H4" s="139"/>
      <c r="I4" s="139"/>
      <c r="J4" s="139"/>
      <c r="K4" s="139"/>
      <c r="L4" s="139"/>
    </row>
    <row r="5" spans="1:17" ht="16.5" thickBot="1">
      <c r="A5" s="139"/>
      <c r="B5" s="142" t="s">
        <v>86</v>
      </c>
      <c r="C5" s="139" t="s">
        <v>947</v>
      </c>
      <c r="D5" s="139"/>
      <c r="E5" s="139"/>
      <c r="F5" s="143">
        <v>2169000</v>
      </c>
      <c r="I5" s="139"/>
      <c r="J5" s="139"/>
      <c r="K5" s="139"/>
      <c r="L5" s="139"/>
    </row>
    <row r="6" spans="1:17" ht="21" thickBot="1">
      <c r="A6" s="139"/>
      <c r="C6" s="141"/>
      <c r="D6" s="139"/>
      <c r="E6" s="139"/>
      <c r="F6" s="139"/>
      <c r="H6" s="139"/>
      <c r="I6" s="139"/>
      <c r="J6" s="139"/>
      <c r="K6" s="139"/>
      <c r="L6" s="139"/>
    </row>
    <row r="7" spans="1:17" ht="16.5" thickBot="1">
      <c r="B7" s="142" t="s">
        <v>86</v>
      </c>
      <c r="C7" s="139" t="s">
        <v>571</v>
      </c>
      <c r="D7" s="139"/>
      <c r="F7" s="143">
        <v>10</v>
      </c>
      <c r="I7" s="139"/>
      <c r="J7" s="139"/>
      <c r="K7" s="139"/>
      <c r="L7" s="139"/>
      <c r="M7" s="139"/>
      <c r="N7" s="139"/>
      <c r="O7" s="139"/>
      <c r="P7" s="139"/>
      <c r="Q7" s="139"/>
    </row>
    <row r="8" spans="1:17" ht="15.75">
      <c r="B8" s="142"/>
      <c r="C8" s="139"/>
      <c r="D8" s="139"/>
      <c r="E8" s="139"/>
      <c r="F8" s="139"/>
      <c r="H8" s="139"/>
      <c r="I8" s="139"/>
      <c r="J8" s="139"/>
      <c r="K8" s="139"/>
      <c r="L8" s="139"/>
      <c r="M8" s="139"/>
      <c r="N8" s="139"/>
      <c r="O8" s="139"/>
      <c r="P8" s="139"/>
      <c r="Q8" s="139"/>
    </row>
    <row r="9" spans="1:17" ht="15.75">
      <c r="B9" s="142" t="s">
        <v>86</v>
      </c>
      <c r="C9" s="139" t="s">
        <v>159</v>
      </c>
      <c r="D9" s="139"/>
      <c r="E9" s="139"/>
      <c r="F9" s="139"/>
      <c r="G9" s="139"/>
      <c r="H9" s="139"/>
      <c r="I9" s="139"/>
      <c r="J9" s="139"/>
      <c r="K9" s="139"/>
      <c r="L9" s="139"/>
    </row>
    <row r="10" spans="1:17" ht="16.5" thickBot="1"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17" ht="15.75">
      <c r="D11" s="149" t="s">
        <v>160</v>
      </c>
      <c r="E11" s="150" t="s">
        <v>161</v>
      </c>
      <c r="F11" s="151" t="s">
        <v>162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 ht="15.75" hidden="1">
      <c r="D12" s="146" t="s">
        <v>7</v>
      </c>
      <c r="E12" s="224">
        <v>0</v>
      </c>
      <c r="F12" s="153">
        <v>0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 ht="15.75">
      <c r="C13" s="142"/>
      <c r="D13" s="146" t="s">
        <v>8</v>
      </c>
      <c r="E13" s="152">
        <v>2169000</v>
      </c>
      <c r="F13" s="153">
        <v>1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 ht="16.5" thickBot="1">
      <c r="C14" s="142"/>
      <c r="D14" s="148" t="s">
        <v>61</v>
      </c>
      <c r="E14" s="198">
        <v>2169000</v>
      </c>
      <c r="F14" s="199">
        <v>1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</row>
    <row r="15" spans="1:17" ht="15.75">
      <c r="B15" s="142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</row>
    <row r="16" spans="1:17" ht="15.75">
      <c r="B16" s="142"/>
      <c r="C16" s="139"/>
      <c r="D16" s="139"/>
      <c r="F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</row>
    <row r="17" spans="1:17" ht="15.75">
      <c r="B17" s="142" t="s">
        <v>86</v>
      </c>
      <c r="C17" s="139" t="s">
        <v>697</v>
      </c>
      <c r="D17" s="139"/>
      <c r="F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</row>
    <row r="18" spans="1:17" ht="15.75">
      <c r="B18" s="142"/>
      <c r="C18" s="139" t="s">
        <v>698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</row>
    <row r="20" spans="1:17" s="191" customFormat="1" ht="15.75">
      <c r="B20" s="193" t="s">
        <v>86</v>
      </c>
      <c r="C20" s="280" t="s">
        <v>320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</row>
    <row r="21" spans="1:17" s="191" customFormat="1" ht="15.75">
      <c r="B21" s="193"/>
      <c r="C21" s="280" t="s">
        <v>1000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</row>
    <row r="22" spans="1:17" s="191" customFormat="1" ht="15.75">
      <c r="C22" s="193"/>
      <c r="D22" s="259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</row>
    <row r="23" spans="1:17" s="191" customFormat="1" ht="15.75">
      <c r="A23" s="190"/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</row>
    <row r="24" spans="1:17" s="191" customFormat="1" ht="15.75">
      <c r="A24" s="190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56D9B-CCA0-41B2-9FAF-805C3A0A9E56}">
  <sheetPr>
    <pageSetUpPr fitToPage="1"/>
  </sheetPr>
  <dimension ref="A1:NP106"/>
  <sheetViews>
    <sheetView showZeros="0" rightToLeft="1" zoomScaleNormal="100" workbookViewId="0">
      <pane xSplit="3" ySplit="4" topLeftCell="D13" activePane="bottomRight" state="frozen"/>
      <selection activeCell="U24" sqref="U24"/>
      <selection pane="topRight" activeCell="U24" sqref="U24"/>
      <selection pane="bottomLeft" activeCell="U24" sqref="U24"/>
      <selection pane="bottomRight" activeCell="A16" sqref="A16:XFD16"/>
    </sheetView>
  </sheetViews>
  <sheetFormatPr defaultColWidth="9.140625" defaultRowHeight="18.75"/>
  <cols>
    <col min="1" max="1" width="4.28515625" style="10" customWidth="1"/>
    <col min="2" max="2" width="5.7109375" style="10" customWidth="1"/>
    <col min="3" max="3" width="28.28515625" style="10" customWidth="1"/>
    <col min="4" max="9" width="10.7109375" style="11" customWidth="1"/>
    <col min="10" max="10" width="10.140625" style="11" customWidth="1"/>
    <col min="11" max="11" width="10" style="11" customWidth="1"/>
    <col min="12" max="12" width="10.28515625" style="10" customWidth="1"/>
    <col min="13" max="13" width="10" style="10" customWidth="1"/>
    <col min="14" max="14" width="34.140625" style="10" customWidth="1"/>
    <col min="15" max="15" width="34.42578125" style="371" customWidth="1"/>
    <col min="16" max="16" width="22" style="373" customWidth="1"/>
    <col min="17" max="17" width="10.7109375" style="373" customWidth="1"/>
    <col min="18" max="18" width="18.28515625" style="373" customWidth="1"/>
    <col min="19" max="19" width="20.5703125" style="373" customWidth="1"/>
    <col min="20" max="20" width="11.7109375" style="373" customWidth="1"/>
    <col min="21" max="21" width="22.7109375" style="373" customWidth="1"/>
    <col min="22" max="22" width="9.7109375" style="374" customWidth="1"/>
    <col min="23" max="25" width="10.7109375" style="374" customWidth="1"/>
    <col min="26" max="26" width="11.7109375" style="374" customWidth="1"/>
    <col min="27" max="27" width="10.7109375" style="374" customWidth="1"/>
    <col min="28" max="30" width="10.7109375" style="15" customWidth="1"/>
    <col min="31" max="16384" width="9.140625" style="10"/>
  </cols>
  <sheetData>
    <row r="1" spans="1:380" s="374" customFormat="1">
      <c r="A1" s="371"/>
      <c r="B1" s="371"/>
      <c r="C1" s="371"/>
      <c r="D1" s="372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3"/>
      <c r="Q1" s="373"/>
      <c r="R1" s="373"/>
      <c r="S1" s="373"/>
      <c r="T1" s="373"/>
      <c r="U1" s="373"/>
      <c r="AB1" s="15"/>
      <c r="AC1" s="15"/>
      <c r="AD1" s="15"/>
    </row>
    <row r="2" spans="1:380" s="374" customFormat="1">
      <c r="A2" s="371" t="s">
        <v>483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3"/>
      <c r="Q2" s="373"/>
      <c r="R2" s="373"/>
      <c r="S2" s="373"/>
      <c r="T2" s="373"/>
      <c r="U2" s="373"/>
      <c r="AB2" s="15"/>
      <c r="AC2" s="15"/>
      <c r="AD2" s="15"/>
    </row>
    <row r="3" spans="1:380" ht="30.75" customHeight="1">
      <c r="M3" s="371"/>
    </row>
    <row r="4" spans="1:380" s="15" customFormat="1" ht="75" customHeight="1">
      <c r="A4" s="101" t="s">
        <v>0</v>
      </c>
      <c r="B4" s="12" t="s">
        <v>270</v>
      </c>
      <c r="C4" s="12" t="s">
        <v>2</v>
      </c>
      <c r="D4" s="12" t="s">
        <v>58</v>
      </c>
      <c r="E4" s="12" t="s">
        <v>4</v>
      </c>
      <c r="F4" s="12" t="s">
        <v>5</v>
      </c>
      <c r="G4" s="12" t="s">
        <v>6</v>
      </c>
      <c r="H4" s="12" t="s">
        <v>761</v>
      </c>
      <c r="I4" s="12" t="s">
        <v>762</v>
      </c>
      <c r="J4" s="2" t="s">
        <v>763</v>
      </c>
      <c r="K4" s="2" t="s">
        <v>764</v>
      </c>
      <c r="L4" s="2" t="s">
        <v>765</v>
      </c>
      <c r="M4" s="12" t="s">
        <v>8</v>
      </c>
      <c r="N4" s="12" t="s">
        <v>176</v>
      </c>
      <c r="O4" s="371"/>
      <c r="P4" s="371"/>
      <c r="Q4" s="373"/>
      <c r="R4" s="373"/>
      <c r="S4" s="373"/>
      <c r="T4" s="373"/>
      <c r="U4" s="373"/>
      <c r="V4" s="373"/>
      <c r="W4" s="374"/>
      <c r="X4" s="374"/>
      <c r="Y4" s="374"/>
      <c r="Z4" s="374"/>
      <c r="AA4" s="374"/>
      <c r="AB4" s="374"/>
    </row>
    <row r="5" spans="1:380" s="5" customFormat="1" ht="45.75" customHeight="1">
      <c r="A5" s="17">
        <v>1</v>
      </c>
      <c r="B5" s="3">
        <v>1582</v>
      </c>
      <c r="C5" s="3" t="s">
        <v>30</v>
      </c>
      <c r="D5" s="4">
        <v>2349000</v>
      </c>
      <c r="E5" s="4">
        <v>2055000</v>
      </c>
      <c r="F5" s="4">
        <v>294000</v>
      </c>
      <c r="G5" s="4">
        <v>1233918</v>
      </c>
      <c r="H5" s="4">
        <v>82</v>
      </c>
      <c r="I5" s="4">
        <v>365000</v>
      </c>
      <c r="J5" s="4">
        <v>750000</v>
      </c>
      <c r="K5" s="4">
        <v>0</v>
      </c>
      <c r="L5" s="4">
        <v>365000</v>
      </c>
      <c r="M5" s="4">
        <v>365000</v>
      </c>
      <c r="N5" s="264" t="s">
        <v>1024</v>
      </c>
      <c r="O5" s="371"/>
      <c r="P5" s="371"/>
      <c r="Q5" s="373"/>
      <c r="R5" s="373"/>
      <c r="S5" s="373"/>
      <c r="T5" s="373"/>
      <c r="U5" s="373"/>
      <c r="V5" s="373"/>
      <c r="W5" s="374"/>
      <c r="X5" s="374"/>
      <c r="Y5" s="374"/>
      <c r="Z5" s="374"/>
      <c r="AA5" s="374"/>
      <c r="AB5" s="374"/>
      <c r="AC5" s="15"/>
      <c r="AD5" s="15"/>
      <c r="AE5" s="15"/>
      <c r="NP5" s="394"/>
    </row>
    <row r="6" spans="1:380" s="5" customFormat="1" ht="35.1" customHeight="1">
      <c r="A6" s="17">
        <f>1+A5</f>
        <v>2</v>
      </c>
      <c r="B6" s="3">
        <v>1678</v>
      </c>
      <c r="C6" s="3" t="s">
        <v>223</v>
      </c>
      <c r="D6" s="4">
        <v>3015000</v>
      </c>
      <c r="E6" s="4">
        <v>2815000</v>
      </c>
      <c r="F6" s="4">
        <v>200000</v>
      </c>
      <c r="G6" s="4">
        <v>2713552.68</v>
      </c>
      <c r="H6" s="4">
        <v>101447.31999999983</v>
      </c>
      <c r="I6" s="4">
        <v>200000</v>
      </c>
      <c r="J6" s="4">
        <v>0</v>
      </c>
      <c r="K6" s="4">
        <v>0</v>
      </c>
      <c r="L6" s="4">
        <v>200000</v>
      </c>
      <c r="M6" s="4">
        <v>200000</v>
      </c>
      <c r="N6" s="3" t="s">
        <v>616</v>
      </c>
      <c r="O6" s="371"/>
      <c r="P6" s="371"/>
      <c r="Q6" s="373"/>
      <c r="R6" s="373"/>
      <c r="S6" s="373"/>
      <c r="T6" s="373"/>
      <c r="U6" s="373"/>
      <c r="V6" s="373"/>
      <c r="W6" s="374"/>
      <c r="X6" s="374"/>
      <c r="Y6" s="374"/>
      <c r="Z6" s="374"/>
      <c r="AA6" s="374"/>
      <c r="AB6" s="374"/>
      <c r="AC6" s="15"/>
      <c r="AD6" s="15"/>
      <c r="AE6" s="15"/>
    </row>
    <row r="7" spans="1:380" s="5" customFormat="1" ht="45">
      <c r="A7" s="17">
        <f t="shared" ref="A7:A14" si="0">1+A6</f>
        <v>3</v>
      </c>
      <c r="B7" s="169">
        <v>2004</v>
      </c>
      <c r="C7" s="3" t="s">
        <v>84</v>
      </c>
      <c r="D7" s="4">
        <v>2109000</v>
      </c>
      <c r="E7" s="4">
        <v>1823000</v>
      </c>
      <c r="F7" s="4">
        <v>286000</v>
      </c>
      <c r="G7" s="4">
        <v>1822737</v>
      </c>
      <c r="H7" s="4">
        <v>263</v>
      </c>
      <c r="I7" s="4">
        <v>286000</v>
      </c>
      <c r="J7" s="4">
        <v>0</v>
      </c>
      <c r="K7" s="4">
        <v>0</v>
      </c>
      <c r="L7" s="4">
        <v>286000</v>
      </c>
      <c r="M7" s="4">
        <v>286000</v>
      </c>
      <c r="N7" s="3" t="s">
        <v>992</v>
      </c>
      <c r="O7" s="371"/>
      <c r="P7" s="371"/>
      <c r="Q7" s="373"/>
      <c r="R7" s="373"/>
      <c r="S7" s="373"/>
      <c r="T7" s="373"/>
      <c r="U7" s="373"/>
      <c r="V7" s="373"/>
      <c r="W7" s="374"/>
      <c r="X7" s="374"/>
      <c r="Y7" s="374"/>
      <c r="Z7" s="374"/>
      <c r="AA7" s="374"/>
      <c r="AB7" s="374"/>
      <c r="AC7" s="15"/>
      <c r="AD7" s="15"/>
      <c r="AE7" s="15"/>
    </row>
    <row r="8" spans="1:380" s="5" customFormat="1" ht="45" customHeight="1">
      <c r="A8" s="17">
        <f t="shared" si="0"/>
        <v>4</v>
      </c>
      <c r="B8" s="169">
        <v>2060</v>
      </c>
      <c r="C8" s="3" t="s">
        <v>222</v>
      </c>
      <c r="D8" s="4">
        <v>3541000</v>
      </c>
      <c r="E8" s="4">
        <v>3241000</v>
      </c>
      <c r="F8" s="4">
        <v>300000</v>
      </c>
      <c r="G8" s="4">
        <v>3234158.66</v>
      </c>
      <c r="H8" s="4">
        <v>6841.339999999851</v>
      </c>
      <c r="I8" s="4">
        <v>160000</v>
      </c>
      <c r="J8" s="4">
        <v>140000</v>
      </c>
      <c r="K8" s="4">
        <v>0</v>
      </c>
      <c r="L8" s="4">
        <v>160000</v>
      </c>
      <c r="M8" s="4">
        <v>160000</v>
      </c>
      <c r="N8" s="3" t="s">
        <v>818</v>
      </c>
      <c r="O8" s="371"/>
      <c r="P8" s="371"/>
      <c r="Q8" s="373"/>
      <c r="R8" s="373"/>
      <c r="S8" s="373"/>
      <c r="T8" s="373"/>
      <c r="U8" s="373"/>
      <c r="V8" s="373"/>
      <c r="W8" s="374"/>
      <c r="X8" s="374"/>
      <c r="Y8" s="374"/>
      <c r="Z8" s="374"/>
      <c r="AA8" s="374"/>
      <c r="AB8" s="374"/>
      <c r="AC8" s="15"/>
      <c r="AD8" s="15"/>
      <c r="AE8" s="15"/>
    </row>
    <row r="9" spans="1:380" s="5" customFormat="1" ht="69" customHeight="1">
      <c r="A9" s="17">
        <f t="shared" si="0"/>
        <v>5</v>
      </c>
      <c r="B9" s="17">
        <v>20033</v>
      </c>
      <c r="C9" s="3" t="s">
        <v>394</v>
      </c>
      <c r="D9" s="4">
        <v>1845000</v>
      </c>
      <c r="E9" s="4">
        <v>1845000</v>
      </c>
      <c r="F9" s="4">
        <v>0</v>
      </c>
      <c r="G9" s="4">
        <v>1842428</v>
      </c>
      <c r="H9" s="4">
        <v>2572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3" t="s">
        <v>759</v>
      </c>
      <c r="O9" s="371"/>
      <c r="P9" s="371"/>
      <c r="Q9" s="373"/>
      <c r="R9" s="373"/>
      <c r="S9" s="373"/>
      <c r="T9" s="373"/>
      <c r="U9" s="373"/>
      <c r="V9" s="373"/>
      <c r="W9" s="374"/>
      <c r="X9" s="374"/>
      <c r="Y9" s="374"/>
      <c r="Z9" s="374"/>
      <c r="AA9" s="374"/>
      <c r="AB9" s="374"/>
      <c r="AC9" s="15"/>
      <c r="AD9" s="15"/>
      <c r="AE9" s="15"/>
    </row>
    <row r="10" spans="1:380" s="5" customFormat="1" ht="45" customHeight="1">
      <c r="A10" s="17">
        <f t="shared" si="0"/>
        <v>6</v>
      </c>
      <c r="B10" s="17">
        <v>20045</v>
      </c>
      <c r="C10" s="17" t="s">
        <v>524</v>
      </c>
      <c r="D10" s="4">
        <v>1302866</v>
      </c>
      <c r="E10" s="4">
        <v>1173866</v>
      </c>
      <c r="F10" s="4">
        <v>129000</v>
      </c>
      <c r="G10" s="4">
        <v>994180</v>
      </c>
      <c r="H10" s="4">
        <v>30686</v>
      </c>
      <c r="I10" s="4">
        <v>143000</v>
      </c>
      <c r="J10" s="4">
        <v>135000</v>
      </c>
      <c r="K10" s="4">
        <v>0</v>
      </c>
      <c r="L10" s="4">
        <v>143000</v>
      </c>
      <c r="M10" s="4">
        <v>143000</v>
      </c>
      <c r="N10" s="3" t="s">
        <v>875</v>
      </c>
      <c r="O10" s="371"/>
      <c r="P10" s="371"/>
      <c r="Q10" s="373"/>
      <c r="R10" s="373"/>
      <c r="S10" s="373"/>
      <c r="T10" s="373"/>
      <c r="U10" s="373"/>
      <c r="V10" s="373"/>
      <c r="W10" s="374"/>
      <c r="X10" s="374"/>
      <c r="Y10" s="374"/>
      <c r="Z10" s="374"/>
      <c r="AA10" s="374"/>
      <c r="AB10" s="374"/>
      <c r="AC10" s="15"/>
      <c r="AD10" s="15"/>
      <c r="AE10" s="15"/>
    </row>
    <row r="11" spans="1:380" s="5" customFormat="1" ht="45" customHeight="1">
      <c r="A11" s="17">
        <f t="shared" si="0"/>
        <v>7</v>
      </c>
      <c r="B11" s="17">
        <v>20124</v>
      </c>
      <c r="C11" s="106" t="s">
        <v>484</v>
      </c>
      <c r="D11" s="94">
        <v>5560000</v>
      </c>
      <c r="E11" s="94">
        <v>5560000</v>
      </c>
      <c r="F11" s="94">
        <v>0</v>
      </c>
      <c r="G11" s="94">
        <v>0</v>
      </c>
      <c r="H11" s="4">
        <v>60000</v>
      </c>
      <c r="I11" s="4">
        <v>610000</v>
      </c>
      <c r="J11" s="94">
        <v>4890000</v>
      </c>
      <c r="K11" s="94">
        <v>0</v>
      </c>
      <c r="L11" s="94">
        <v>610000</v>
      </c>
      <c r="M11" s="4">
        <v>610000</v>
      </c>
      <c r="N11" s="3" t="s">
        <v>819</v>
      </c>
      <c r="O11" s="371"/>
      <c r="P11" s="371"/>
      <c r="Q11" s="373"/>
      <c r="R11" s="373"/>
      <c r="S11" s="373"/>
      <c r="T11" s="373"/>
      <c r="U11" s="373"/>
      <c r="V11" s="373"/>
      <c r="W11" s="374"/>
      <c r="X11" s="102"/>
      <c r="Y11" s="102"/>
      <c r="Z11" s="102"/>
      <c r="AA11" s="102"/>
      <c r="AB11" s="102"/>
      <c r="AC11" s="102"/>
      <c r="AD11" s="102"/>
      <c r="AE11" s="102"/>
      <c r="AF11" s="217"/>
      <c r="AG11" s="217"/>
      <c r="AH11" s="217"/>
      <c r="AI11" s="217"/>
      <c r="AJ11" s="217"/>
      <c r="AK11" s="217"/>
      <c r="AL11" s="217"/>
      <c r="AM11" s="217"/>
      <c r="AN11" s="217"/>
    </row>
    <row r="12" spans="1:380" s="5" customFormat="1" ht="35.1" customHeight="1">
      <c r="A12" s="17">
        <f t="shared" si="0"/>
        <v>8</v>
      </c>
      <c r="B12" s="17">
        <v>20126</v>
      </c>
      <c r="C12" s="106" t="s">
        <v>510</v>
      </c>
      <c r="D12" s="94">
        <v>150000</v>
      </c>
      <c r="E12" s="94">
        <v>150000</v>
      </c>
      <c r="F12" s="94">
        <v>0</v>
      </c>
      <c r="G12" s="94">
        <v>0</v>
      </c>
      <c r="H12" s="4">
        <v>150000</v>
      </c>
      <c r="I12" s="4">
        <v>0</v>
      </c>
      <c r="J12" s="94">
        <v>0</v>
      </c>
      <c r="K12" s="94">
        <v>0</v>
      </c>
      <c r="L12" s="94">
        <v>0</v>
      </c>
      <c r="M12" s="4">
        <v>0</v>
      </c>
      <c r="N12" s="3" t="s">
        <v>511</v>
      </c>
      <c r="O12" s="371"/>
      <c r="P12" s="371"/>
      <c r="Q12" s="373"/>
      <c r="R12" s="373"/>
      <c r="S12" s="373"/>
      <c r="T12" s="373"/>
      <c r="U12" s="373"/>
      <c r="V12" s="373"/>
      <c r="W12" s="374"/>
      <c r="X12" s="102"/>
      <c r="Y12" s="102"/>
      <c r="Z12" s="102"/>
      <c r="AA12" s="102"/>
      <c r="AB12" s="102"/>
      <c r="AC12" s="102"/>
      <c r="AD12" s="102"/>
      <c r="AE12" s="102"/>
      <c r="AF12" s="217"/>
      <c r="AG12" s="217"/>
      <c r="AH12" s="217"/>
      <c r="AI12" s="217"/>
      <c r="AJ12" s="217"/>
      <c r="AK12" s="217"/>
      <c r="AL12" s="217"/>
      <c r="AM12" s="217"/>
      <c r="AN12" s="217"/>
    </row>
    <row r="13" spans="1:380" s="5" customFormat="1" ht="66.75" customHeight="1">
      <c r="A13" s="17">
        <f t="shared" si="0"/>
        <v>9</v>
      </c>
      <c r="B13" s="17">
        <v>20170</v>
      </c>
      <c r="C13" s="106" t="s">
        <v>617</v>
      </c>
      <c r="D13" s="94">
        <v>1080000</v>
      </c>
      <c r="E13" s="94">
        <v>1080000</v>
      </c>
      <c r="F13" s="94">
        <v>0</v>
      </c>
      <c r="G13" s="94">
        <v>71201</v>
      </c>
      <c r="H13" s="94">
        <v>133799</v>
      </c>
      <c r="I13" s="4">
        <v>405000</v>
      </c>
      <c r="J13" s="94">
        <v>470000</v>
      </c>
      <c r="K13" s="94">
        <v>0</v>
      </c>
      <c r="L13" s="94">
        <v>405000</v>
      </c>
      <c r="M13" s="4">
        <v>405000</v>
      </c>
      <c r="N13" s="3" t="s">
        <v>684</v>
      </c>
      <c r="O13" s="371"/>
      <c r="P13" s="371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217"/>
      <c r="AD13" s="217"/>
      <c r="AE13" s="217"/>
      <c r="AF13" s="217"/>
      <c r="AG13" s="217"/>
      <c r="AH13" s="217"/>
      <c r="AI13" s="217"/>
      <c r="AJ13" s="217"/>
      <c r="AK13" s="217"/>
    </row>
    <row r="14" spans="1:380" s="5" customFormat="1" ht="45" customHeight="1">
      <c r="A14" s="17">
        <f t="shared" si="0"/>
        <v>10</v>
      </c>
      <c r="B14" s="17">
        <v>20171</v>
      </c>
      <c r="C14" s="180" t="s">
        <v>1001</v>
      </c>
      <c r="D14" s="94">
        <v>490000</v>
      </c>
      <c r="E14" s="94">
        <v>490000</v>
      </c>
      <c r="F14" s="94">
        <v>0</v>
      </c>
      <c r="G14" s="94">
        <v>489853</v>
      </c>
      <c r="H14" s="94">
        <v>147</v>
      </c>
      <c r="I14" s="4">
        <v>0</v>
      </c>
      <c r="J14" s="94">
        <v>0</v>
      </c>
      <c r="K14" s="94">
        <v>0</v>
      </c>
      <c r="L14" s="94">
        <v>0</v>
      </c>
      <c r="M14" s="4">
        <v>0</v>
      </c>
      <c r="N14" s="3" t="s">
        <v>923</v>
      </c>
      <c r="O14" s="371"/>
      <c r="P14" s="371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217"/>
      <c r="AD14" s="217"/>
      <c r="AE14" s="217"/>
      <c r="AF14" s="217"/>
      <c r="AG14" s="217"/>
      <c r="AH14" s="217"/>
      <c r="AI14" s="217"/>
      <c r="AJ14" s="217"/>
      <c r="AK14" s="217"/>
    </row>
    <row r="15" spans="1:380" s="266" customFormat="1" ht="35.1" customHeight="1">
      <c r="A15" s="245">
        <f>COUNT(A5:A14)</f>
        <v>10</v>
      </c>
      <c r="B15" s="265"/>
      <c r="C15" s="176" t="s">
        <v>61</v>
      </c>
      <c r="D15" s="245">
        <f t="shared" ref="D15:K15" si="1">SUM(D5:D14)</f>
        <v>21441866</v>
      </c>
      <c r="E15" s="245">
        <f t="shared" si="1"/>
        <v>20232866</v>
      </c>
      <c r="F15" s="245">
        <f t="shared" si="1"/>
        <v>1209000</v>
      </c>
      <c r="G15" s="245">
        <f t="shared" si="1"/>
        <v>12402028.34</v>
      </c>
      <c r="H15" s="245">
        <f t="shared" si="1"/>
        <v>485837.65999999968</v>
      </c>
      <c r="I15" s="245">
        <f t="shared" si="1"/>
        <v>2169000</v>
      </c>
      <c r="J15" s="245">
        <f t="shared" si="1"/>
        <v>6385000</v>
      </c>
      <c r="K15" s="245">
        <f t="shared" si="1"/>
        <v>0</v>
      </c>
      <c r="L15" s="245">
        <f>SUM(L5:L14)</f>
        <v>2169000</v>
      </c>
      <c r="M15" s="245">
        <f t="shared" ref="M15" si="2">SUM(M5:M14)</f>
        <v>2169000</v>
      </c>
      <c r="N15" s="265"/>
      <c r="O15" s="371"/>
      <c r="P15" s="371"/>
      <c r="Q15" s="373"/>
      <c r="R15" s="373"/>
      <c r="S15" s="373"/>
      <c r="T15" s="373"/>
      <c r="U15" s="373"/>
      <c r="V15" s="373"/>
      <c r="W15" s="374"/>
      <c r="X15" s="375"/>
      <c r="Y15" s="375"/>
      <c r="Z15" s="375"/>
      <c r="AA15" s="375"/>
      <c r="AB15" s="375"/>
      <c r="AC15" s="15"/>
      <c r="AD15" s="15"/>
      <c r="AE15" s="15"/>
    </row>
    <row r="20" ht="37.5" customHeight="1"/>
    <row r="31" ht="48.75" customHeight="1"/>
    <row r="32" ht="31.5" customHeight="1"/>
    <row r="34" ht="45.75" customHeight="1"/>
    <row r="36" ht="33.75" customHeight="1"/>
    <row r="39" ht="27.75" customHeight="1"/>
    <row r="90" spans="1:1">
      <c r="A90" s="10">
        <f>COUNT(A5:A89)</f>
        <v>11</v>
      </c>
    </row>
    <row r="93" spans="1:1">
      <c r="A93" s="10">
        <f>A90+1</f>
        <v>12</v>
      </c>
    </row>
    <row r="96" spans="1:1" ht="37.9" customHeight="1"/>
    <row r="99" ht="70.900000000000006" customHeight="1"/>
    <row r="102" ht="72" customHeight="1"/>
    <row r="104" ht="43.9" customHeight="1"/>
    <row r="106" ht="30" customHeight="1"/>
  </sheetData>
  <sheetProtection formatCells="0" formatColumns="0" formatRows="0" insertColumns="0" insertRows="0" insertHyperlinks="0" deleteColumns="0" deleteRows="0" sort="0" autoFilter="0" pivotTables="0"/>
  <conditionalFormatting sqref="A1:A2 AE1:XFD2 P1:AA3 O4 X4:AB10 Q4:W12 P16:AA1048576">
    <cfRule type="cellIs" dxfId="31" priority="9" operator="equal">
      <formula>0</formula>
    </cfRule>
  </conditionalFormatting>
  <conditionalFormatting sqref="Q15:AB15">
    <cfRule type="cellIs" dxfId="30" priority="5" operator="equal">
      <formula>0</formula>
    </cfRule>
  </conditionalFormatting>
  <conditionalFormatting sqref="Z1:Z2">
    <cfRule type="cellIs" dxfId="29" priority="8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3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3:Q29"/>
  <sheetViews>
    <sheetView showZeros="0" rightToLeft="1" workbookViewId="0">
      <selection activeCell="F5" sqref="E5:F15"/>
    </sheetView>
  </sheetViews>
  <sheetFormatPr defaultColWidth="9.140625" defaultRowHeight="14.25"/>
  <cols>
    <col min="1" max="2" width="4.140625" style="140" customWidth="1"/>
    <col min="3" max="3" width="7.7109375" style="140" customWidth="1"/>
    <col min="4" max="4" width="34.85546875" style="140" customWidth="1"/>
    <col min="5" max="5" width="30.42578125" style="140" customWidth="1"/>
    <col min="6" max="6" width="10.85546875" style="140" customWidth="1"/>
    <col min="7" max="7" width="5.5703125" style="140" customWidth="1"/>
    <col min="8" max="9" width="12.140625" style="140" customWidth="1"/>
    <col min="10" max="10" width="7.85546875" style="140" customWidth="1"/>
    <col min="11" max="16384" width="9.140625" style="140"/>
  </cols>
  <sheetData>
    <row r="3" spans="1:17" ht="20.25">
      <c r="A3" s="139"/>
      <c r="C3" s="141" t="s">
        <v>731</v>
      </c>
      <c r="D3" s="139"/>
      <c r="E3" s="139"/>
      <c r="F3" s="139"/>
      <c r="G3" s="139"/>
      <c r="H3" s="139"/>
      <c r="I3" s="139"/>
      <c r="J3" s="139"/>
      <c r="K3" s="139"/>
      <c r="L3" s="139"/>
    </row>
    <row r="4" spans="1:17" ht="21" thickBot="1">
      <c r="A4" s="139"/>
      <c r="C4" s="141"/>
      <c r="D4" s="139"/>
      <c r="E4" s="139"/>
      <c r="F4" s="139"/>
      <c r="G4" s="139"/>
      <c r="H4" s="139"/>
      <c r="I4" s="139"/>
      <c r="J4" s="139"/>
      <c r="K4" s="139"/>
      <c r="L4" s="139"/>
    </row>
    <row r="5" spans="1:17" ht="16.5" thickBot="1">
      <c r="A5" s="139"/>
      <c r="B5" s="142" t="s">
        <v>86</v>
      </c>
      <c r="C5" s="139" t="s">
        <v>631</v>
      </c>
      <c r="D5" s="139"/>
      <c r="E5" s="139"/>
      <c r="F5" s="143">
        <v>1119253</v>
      </c>
      <c r="I5" s="139"/>
      <c r="J5" s="139"/>
      <c r="K5" s="139"/>
      <c r="L5" s="139"/>
    </row>
    <row r="6" spans="1:17" ht="21" thickBot="1">
      <c r="A6" s="139"/>
      <c r="C6" s="141"/>
      <c r="D6" s="139"/>
      <c r="E6" s="139"/>
      <c r="F6" s="139"/>
      <c r="H6" s="139"/>
      <c r="I6" s="139"/>
      <c r="J6" s="139"/>
      <c r="K6" s="139"/>
      <c r="L6" s="139"/>
    </row>
    <row r="7" spans="1:17" ht="16.5" thickBot="1">
      <c r="B7" s="142" t="s">
        <v>86</v>
      </c>
      <c r="C7" s="139" t="s">
        <v>572</v>
      </c>
      <c r="D7" s="139"/>
      <c r="F7" s="143">
        <v>2</v>
      </c>
      <c r="I7" s="139"/>
      <c r="J7" s="139"/>
      <c r="K7" s="139"/>
      <c r="L7" s="139"/>
      <c r="M7" s="139"/>
      <c r="N7" s="139"/>
      <c r="O7" s="139"/>
      <c r="P7" s="139"/>
      <c r="Q7" s="139"/>
    </row>
    <row r="8" spans="1:17" ht="15.75">
      <c r="B8" s="142"/>
      <c r="C8" s="139"/>
      <c r="D8" s="139"/>
      <c r="E8" s="139"/>
      <c r="F8" s="139"/>
      <c r="H8" s="139"/>
      <c r="I8" s="139"/>
      <c r="J8" s="139"/>
      <c r="K8" s="139"/>
      <c r="L8" s="139"/>
      <c r="M8" s="139"/>
      <c r="N8" s="139"/>
      <c r="O8" s="139"/>
      <c r="P8" s="139"/>
      <c r="Q8" s="139"/>
    </row>
    <row r="9" spans="1:17" ht="15.75">
      <c r="B9" s="142" t="s">
        <v>86</v>
      </c>
      <c r="C9" s="139" t="s">
        <v>159</v>
      </c>
      <c r="D9" s="139"/>
      <c r="E9" s="139"/>
      <c r="F9" s="139"/>
      <c r="G9" s="139"/>
      <c r="H9" s="139"/>
      <c r="I9" s="139"/>
      <c r="J9" s="139"/>
      <c r="K9" s="139"/>
      <c r="L9" s="139"/>
    </row>
    <row r="10" spans="1:17" ht="16.5" thickBot="1"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17" ht="15.75">
      <c r="D11" s="149" t="s">
        <v>160</v>
      </c>
      <c r="E11" s="150" t="s">
        <v>161</v>
      </c>
      <c r="F11" s="151" t="s">
        <v>162</v>
      </c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 ht="15.75" hidden="1">
      <c r="D12" s="146" t="s">
        <v>7</v>
      </c>
      <c r="E12" s="224"/>
      <c r="F12" s="153">
        <v>0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 ht="15.75">
      <c r="C13" s="142"/>
      <c r="D13" s="146" t="s">
        <v>8</v>
      </c>
      <c r="E13" s="152">
        <v>999502</v>
      </c>
      <c r="F13" s="153">
        <v>0.89300810451256329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 ht="15.75">
      <c r="C14" s="142"/>
      <c r="D14" s="466" t="s">
        <v>724</v>
      </c>
      <c r="E14" s="195">
        <v>119751</v>
      </c>
      <c r="F14" s="153">
        <v>0.10699189548743671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</row>
    <row r="15" spans="1:17" ht="16.5" thickBot="1">
      <c r="C15" s="142"/>
      <c r="D15" s="148" t="s">
        <v>61</v>
      </c>
      <c r="E15" s="198">
        <v>1119253</v>
      </c>
      <c r="F15" s="199">
        <v>1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</row>
    <row r="16" spans="1:17" ht="15.75">
      <c r="B16" s="142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</row>
    <row r="17" spans="1:17" ht="15.75">
      <c r="B17" s="142"/>
      <c r="C17" s="462" t="s">
        <v>134</v>
      </c>
      <c r="D17" s="462" t="s">
        <v>725</v>
      </c>
      <c r="F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</row>
    <row r="18" spans="1:17" ht="15.75">
      <c r="B18" s="142"/>
      <c r="C18" s="462"/>
      <c r="D18" s="462"/>
      <c r="F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</row>
    <row r="19" spans="1:17" ht="15.75">
      <c r="B19" s="142" t="s">
        <v>86</v>
      </c>
      <c r="C19" s="139" t="s">
        <v>696</v>
      </c>
      <c r="D19" s="139"/>
      <c r="F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</row>
    <row r="20" spans="1:17" ht="15.75">
      <c r="B20" s="142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</row>
    <row r="22" spans="1:17" s="315" customFormat="1" ht="15.75">
      <c r="A22" s="313"/>
      <c r="B22" s="314"/>
      <c r="C22" s="313"/>
      <c r="E22" s="313"/>
      <c r="F22" s="313"/>
      <c r="G22" s="313"/>
      <c r="H22" s="313"/>
      <c r="I22" s="313"/>
      <c r="J22" s="313"/>
      <c r="K22" s="313"/>
      <c r="L22" s="313"/>
    </row>
    <row r="23" spans="1:17" s="315" customFormat="1" ht="15.75">
      <c r="C23" s="313"/>
    </row>
    <row r="24" spans="1:17" s="191" customFormat="1" ht="15.75">
      <c r="C24" s="193"/>
      <c r="D24" s="271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</row>
    <row r="25" spans="1:17" s="191" customFormat="1" ht="15.75">
      <c r="C25" s="193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</row>
    <row r="26" spans="1:17" s="191" customFormat="1" ht="15.75">
      <c r="A26" s="190"/>
      <c r="B26" s="190"/>
      <c r="C26" s="190"/>
      <c r="D26" s="222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</row>
    <row r="27" spans="1:17" s="191" customFormat="1" ht="15.75">
      <c r="C27" s="193"/>
      <c r="D27" s="259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</row>
    <row r="28" spans="1:17" s="191" customFormat="1" ht="15.75">
      <c r="A28" s="190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</row>
    <row r="29" spans="1:17" s="191" customFormat="1" ht="15.75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ED15-A18C-4A52-9E2A-B8C581B01070}">
  <sheetPr>
    <pageSetUpPr fitToPage="1"/>
  </sheetPr>
  <dimension ref="A1:AM117"/>
  <sheetViews>
    <sheetView showZeros="0" rightToLeft="1" zoomScaleNormal="100" workbookViewId="0">
      <pane xSplit="3" ySplit="4" topLeftCell="D5" activePane="bottomRight" state="frozen"/>
      <selection activeCell="U24" sqref="U24"/>
      <selection pane="topRight" activeCell="U24" sqref="U24"/>
      <selection pane="bottomLeft" activeCell="U24" sqref="U24"/>
      <selection pane="bottomRight" activeCell="H5" sqref="H5"/>
    </sheetView>
  </sheetViews>
  <sheetFormatPr defaultColWidth="9.140625" defaultRowHeight="15"/>
  <cols>
    <col min="1" max="1" width="3.7109375" style="10" customWidth="1"/>
    <col min="2" max="2" width="5.7109375" style="10" customWidth="1"/>
    <col min="3" max="3" width="23.42578125" style="10" customWidth="1"/>
    <col min="4" max="4" width="10.140625" style="11" customWidth="1"/>
    <col min="5" max="5" width="10.28515625" style="11" customWidth="1"/>
    <col min="6" max="6" width="9.7109375" style="11" customWidth="1"/>
    <col min="7" max="8" width="10.28515625" style="11" customWidth="1"/>
    <col min="9" max="9" width="9.85546875" style="11" customWidth="1"/>
    <col min="10" max="11" width="10.140625" style="11" customWidth="1"/>
    <col min="12" max="12" width="10" style="10" customWidth="1"/>
    <col min="13" max="13" width="8.5703125" style="10" customWidth="1"/>
    <col min="14" max="14" width="8.85546875" style="10" customWidth="1"/>
    <col min="15" max="15" width="34.7109375" style="10" customWidth="1"/>
    <col min="16" max="16" width="23.85546875" style="373" customWidth="1"/>
    <col min="17" max="17" width="26.7109375" style="374" customWidth="1"/>
    <col min="18" max="18" width="24.28515625" style="374" customWidth="1"/>
    <col min="19" max="21" width="10.7109375" style="374" customWidth="1"/>
    <col min="22" max="22" width="11.7109375" style="374" customWidth="1"/>
    <col min="23" max="23" width="10.7109375" style="374" customWidth="1"/>
    <col min="24" max="26" width="10.7109375" style="15" customWidth="1"/>
    <col min="27" max="16384" width="9.140625" style="10"/>
  </cols>
  <sheetData>
    <row r="1" spans="1:39" s="374" customFormat="1" ht="18.75">
      <c r="A1" s="371"/>
      <c r="B1" s="371"/>
      <c r="C1" s="371"/>
      <c r="D1" s="372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3"/>
      <c r="X1" s="15"/>
      <c r="Y1" s="15"/>
      <c r="Z1" s="15"/>
    </row>
    <row r="2" spans="1:39" s="374" customFormat="1" ht="18.75">
      <c r="A2" s="371" t="s">
        <v>485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3"/>
      <c r="X2" s="15"/>
      <c r="Y2" s="15"/>
      <c r="Z2" s="15"/>
    </row>
    <row r="3" spans="1:39" ht="20.45" customHeight="1">
      <c r="M3" s="371"/>
      <c r="N3" s="371"/>
    </row>
    <row r="4" spans="1:39" s="15" customFormat="1" ht="75" customHeight="1">
      <c r="A4" s="101" t="s">
        <v>0</v>
      </c>
      <c r="B4" s="12" t="s">
        <v>270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761</v>
      </c>
      <c r="I4" s="12" t="s">
        <v>762</v>
      </c>
      <c r="J4" s="2" t="s">
        <v>763</v>
      </c>
      <c r="K4" s="2" t="s">
        <v>764</v>
      </c>
      <c r="L4" s="2" t="s">
        <v>765</v>
      </c>
      <c r="M4" s="12" t="s">
        <v>8</v>
      </c>
      <c r="N4" s="12" t="s">
        <v>53</v>
      </c>
      <c r="O4" s="12" t="s">
        <v>176</v>
      </c>
      <c r="P4" s="373"/>
      <c r="Q4" s="374"/>
      <c r="R4" s="374"/>
      <c r="S4" s="374"/>
      <c r="T4" s="374"/>
      <c r="U4" s="374"/>
      <c r="V4" s="374"/>
      <c r="W4" s="374"/>
    </row>
    <row r="5" spans="1:39" s="5" customFormat="1" ht="72.75" customHeight="1">
      <c r="A5" s="3">
        <v>1</v>
      </c>
      <c r="B5" s="3">
        <v>1486</v>
      </c>
      <c r="C5" s="3" t="s">
        <v>251</v>
      </c>
      <c r="D5" s="4">
        <v>17443365</v>
      </c>
      <c r="E5" s="4">
        <v>13370365</v>
      </c>
      <c r="F5" s="4">
        <v>4073000</v>
      </c>
      <c r="G5" s="4">
        <v>10050405</v>
      </c>
      <c r="H5" s="4">
        <v>819960</v>
      </c>
      <c r="I5" s="4">
        <v>1119253</v>
      </c>
      <c r="J5" s="4">
        <v>5453747</v>
      </c>
      <c r="K5" s="4"/>
      <c r="L5" s="4">
        <v>1119253</v>
      </c>
      <c r="M5" s="4">
        <v>999502</v>
      </c>
      <c r="N5" s="4">
        <v>119751</v>
      </c>
      <c r="O5" s="3" t="s">
        <v>658</v>
      </c>
      <c r="P5" s="373"/>
      <c r="Q5" s="374"/>
      <c r="R5" s="374"/>
      <c r="S5" s="374"/>
      <c r="T5" s="374"/>
      <c r="U5" s="374"/>
      <c r="V5" s="374"/>
      <c r="W5" s="374"/>
      <c r="X5" s="15"/>
      <c r="Y5" s="15"/>
      <c r="Z5" s="15"/>
    </row>
    <row r="6" spans="1:39" s="5" customFormat="1" ht="63" customHeight="1">
      <c r="A6" s="3">
        <f>A5+1</f>
        <v>2</v>
      </c>
      <c r="B6" s="17">
        <v>20075</v>
      </c>
      <c r="C6" s="3" t="s">
        <v>395</v>
      </c>
      <c r="D6" s="4">
        <v>526000</v>
      </c>
      <c r="E6" s="4">
        <v>526000</v>
      </c>
      <c r="F6" s="4">
        <v>0</v>
      </c>
      <c r="G6" s="4">
        <v>250024</v>
      </c>
      <c r="H6" s="4">
        <v>275976</v>
      </c>
      <c r="I6" s="4"/>
      <c r="J6" s="4">
        <v>0</v>
      </c>
      <c r="K6" s="4">
        <v>0</v>
      </c>
      <c r="L6" s="4">
        <v>0</v>
      </c>
      <c r="M6" s="4">
        <v>0</v>
      </c>
      <c r="N6" s="3"/>
      <c r="O6" s="3" t="s">
        <v>565</v>
      </c>
      <c r="P6" s="373"/>
      <c r="Q6" s="374"/>
      <c r="R6" s="374"/>
      <c r="S6" s="374"/>
      <c r="T6" s="374"/>
      <c r="U6" s="374"/>
      <c r="V6" s="374"/>
      <c r="W6" s="374"/>
      <c r="X6" s="15"/>
      <c r="Y6" s="15"/>
      <c r="Z6" s="15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</row>
    <row r="7" spans="1:39" s="6" customFormat="1" ht="39.950000000000003" customHeight="1">
      <c r="A7" s="7">
        <f>COUNT(A5:A6)</f>
        <v>2</v>
      </c>
      <c r="B7" s="18"/>
      <c r="C7" s="108" t="s">
        <v>486</v>
      </c>
      <c r="D7" s="8">
        <f t="shared" ref="D7:O7" si="0">SUM(D5:D6)</f>
        <v>17969365</v>
      </c>
      <c r="E7" s="8">
        <f t="shared" si="0"/>
        <v>13896365</v>
      </c>
      <c r="F7" s="8">
        <f t="shared" si="0"/>
        <v>4073000</v>
      </c>
      <c r="G7" s="8">
        <f t="shared" si="0"/>
        <v>10300429</v>
      </c>
      <c r="H7" s="8">
        <f t="shared" si="0"/>
        <v>1095936</v>
      </c>
      <c r="I7" s="8">
        <f t="shared" si="0"/>
        <v>1119253</v>
      </c>
      <c r="J7" s="8">
        <f t="shared" si="0"/>
        <v>5453747</v>
      </c>
      <c r="K7" s="8">
        <f t="shared" si="0"/>
        <v>0</v>
      </c>
      <c r="L7" s="8">
        <f>SUM(L5:L6)</f>
        <v>1119253</v>
      </c>
      <c r="M7" s="8">
        <f t="shared" si="0"/>
        <v>999502</v>
      </c>
      <c r="N7" s="8">
        <f t="shared" si="0"/>
        <v>119751</v>
      </c>
      <c r="O7" s="8">
        <f t="shared" si="0"/>
        <v>0</v>
      </c>
      <c r="P7" s="373"/>
      <c r="Q7" s="374"/>
      <c r="R7" s="374"/>
      <c r="S7" s="374"/>
      <c r="T7" s="374"/>
      <c r="U7" s="374"/>
      <c r="V7" s="374"/>
      <c r="W7" s="374"/>
      <c r="X7" s="15"/>
      <c r="Y7" s="15"/>
      <c r="Z7" s="1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</row>
    <row r="8" spans="1:39" s="103" customFormat="1" ht="17.25" customHeight="1"/>
    <row r="9" spans="1:39" ht="31.5" customHeight="1"/>
    <row r="12" spans="1:39" ht="39.75" customHeight="1"/>
    <row r="13" spans="1:39" ht="33" customHeight="1"/>
    <row r="15" spans="1:39" ht="33" customHeight="1"/>
    <row r="17" ht="45.75" customHeight="1"/>
    <row r="19" ht="47.25" customHeight="1"/>
    <row r="21" ht="36.75" customHeight="1"/>
    <row r="25" ht="45" customHeight="1"/>
    <row r="27" ht="58.5" customHeight="1"/>
    <row r="28" ht="50.25" customHeight="1"/>
    <row r="35" ht="51.75" customHeight="1"/>
    <row r="36" ht="35.25" customHeight="1"/>
    <row r="37" ht="31.5" customHeight="1"/>
    <row r="42" ht="37.5" customHeight="1"/>
    <row r="53" ht="48.75" customHeight="1"/>
    <row r="54" ht="31.5" customHeight="1"/>
    <row r="56" ht="45.75" customHeight="1"/>
    <row r="58" ht="33.75" customHeight="1"/>
    <row r="61" ht="27.75" customHeight="1"/>
    <row r="101" spans="1:1">
      <c r="A101" s="10">
        <f>COUNT(A5:A100)</f>
        <v>3</v>
      </c>
    </row>
    <row r="104" spans="1:1">
      <c r="A104" s="10">
        <f>A101+1</f>
        <v>4</v>
      </c>
    </row>
    <row r="107" spans="1:1" ht="37.9" customHeight="1"/>
    <row r="110" spans="1:1" ht="70.900000000000006" customHeight="1"/>
    <row r="113" ht="72" customHeight="1"/>
    <row r="115" ht="43.9" customHeight="1"/>
    <row r="117" ht="30" customHeight="1"/>
  </sheetData>
  <sheetProtection formatCells="0" formatColumns="0" formatRows="0" insertColumns="0" insertRows="0" insertHyperlinks="0" deleteColumns="0" deleteRows="0" sort="0" autoFilter="0" pivotTables="0"/>
  <conditionalFormatting sqref="A1:A2 AA1:XFD2 P1:R7 P9:W1048576">
    <cfRule type="cellIs" dxfId="28" priority="37" operator="equal">
      <formula>0</formula>
    </cfRule>
  </conditionalFormatting>
  <conditionalFormatting sqref="Q1:W3">
    <cfRule type="cellIs" dxfId="27" priority="31" operator="equal">
      <formula>0</formula>
    </cfRule>
  </conditionalFormatting>
  <conditionalFormatting sqref="R1:R2">
    <cfRule type="cellIs" dxfId="26" priority="34" operator="equal">
      <formula>0</formula>
    </cfRule>
  </conditionalFormatting>
  <conditionalFormatting sqref="S1:W7">
    <cfRule type="cellIs" dxfId="25" priority="27" operator="equal">
      <formula>0</formula>
    </cfRule>
  </conditionalFormatting>
  <conditionalFormatting sqref="V1:V2">
    <cfRule type="cellIs" dxfId="24" priority="36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4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3:Q20"/>
  <sheetViews>
    <sheetView showZeros="0" rightToLeft="1" workbookViewId="0">
      <selection activeCell="N16" sqref="N16"/>
    </sheetView>
  </sheetViews>
  <sheetFormatPr defaultColWidth="9.140625" defaultRowHeight="14.25"/>
  <cols>
    <col min="1" max="3" width="4.140625" style="140" customWidth="1"/>
    <col min="4" max="4" width="34.85546875" style="140" customWidth="1"/>
    <col min="5" max="5" width="30.42578125" style="140" customWidth="1"/>
    <col min="6" max="6" width="10.85546875" style="140" customWidth="1"/>
    <col min="7" max="7" width="5.5703125" style="140" customWidth="1"/>
    <col min="8" max="9" width="12.140625" style="140" customWidth="1"/>
    <col min="10" max="10" width="7.85546875" style="140" customWidth="1"/>
    <col min="11" max="16384" width="9.140625" style="140"/>
  </cols>
  <sheetData>
    <row r="3" spans="1:17" ht="20.25">
      <c r="A3" s="139"/>
      <c r="C3" s="141" t="s">
        <v>164</v>
      </c>
      <c r="D3" s="139"/>
      <c r="E3" s="139"/>
      <c r="F3" s="139"/>
      <c r="G3" s="139"/>
      <c r="H3" s="139"/>
      <c r="I3" s="139"/>
      <c r="J3" s="139"/>
      <c r="K3" s="139"/>
      <c r="L3" s="139"/>
    </row>
    <row r="4" spans="1:17" ht="15" customHeight="1">
      <c r="A4" s="139"/>
      <c r="C4" s="141"/>
      <c r="D4" s="139"/>
      <c r="E4" s="139"/>
      <c r="F4" s="139"/>
      <c r="G4" s="139"/>
      <c r="H4" s="139"/>
      <c r="I4" s="139"/>
      <c r="J4" s="139"/>
      <c r="K4" s="139"/>
      <c r="L4" s="139"/>
    </row>
    <row r="5" spans="1:17" ht="15" customHeight="1" thickBot="1">
      <c r="A5" s="139"/>
      <c r="C5" s="141"/>
      <c r="D5" s="139"/>
      <c r="E5" s="139"/>
      <c r="F5" s="139"/>
      <c r="G5" s="139"/>
      <c r="H5" s="139"/>
      <c r="I5" s="139"/>
      <c r="J5" s="139"/>
      <c r="K5" s="139"/>
      <c r="L5" s="139"/>
    </row>
    <row r="6" spans="1:17" ht="16.5" thickBot="1">
      <c r="A6" s="139"/>
      <c r="B6" s="142" t="s">
        <v>86</v>
      </c>
      <c r="C6" s="139" t="s">
        <v>993</v>
      </c>
      <c r="D6" s="139"/>
      <c r="E6" s="139"/>
      <c r="F6" s="143">
        <v>1839000</v>
      </c>
      <c r="I6" s="139"/>
      <c r="J6" s="139"/>
      <c r="K6" s="139"/>
      <c r="L6" s="139"/>
    </row>
    <row r="7" spans="1:17" ht="21" thickBot="1">
      <c r="A7" s="139"/>
      <c r="C7" s="141"/>
      <c r="D7" s="139"/>
      <c r="E7" s="139"/>
      <c r="F7" s="139"/>
      <c r="H7" s="139"/>
      <c r="I7" s="139"/>
      <c r="J7" s="139"/>
      <c r="K7" s="139"/>
      <c r="L7" s="139"/>
    </row>
    <row r="8" spans="1:17" ht="16.5" thickBot="1">
      <c r="B8" s="142" t="s">
        <v>86</v>
      </c>
      <c r="C8" s="139" t="s">
        <v>573</v>
      </c>
      <c r="D8" s="139"/>
      <c r="F8" s="143">
        <v>9</v>
      </c>
      <c r="I8" s="139"/>
      <c r="J8" s="139"/>
      <c r="K8" s="139"/>
      <c r="L8" s="139"/>
      <c r="M8" s="139"/>
      <c r="N8" s="139"/>
      <c r="O8" s="139"/>
      <c r="P8" s="139"/>
      <c r="Q8" s="139"/>
    </row>
    <row r="9" spans="1:17" ht="15.75">
      <c r="B9" s="142"/>
      <c r="C9" s="139"/>
      <c r="D9" s="139"/>
      <c r="F9" s="145"/>
      <c r="I9" s="139"/>
      <c r="J9" s="139"/>
      <c r="K9" s="139"/>
      <c r="L9" s="139"/>
      <c r="M9" s="139"/>
      <c r="N9" s="139"/>
      <c r="O9" s="139"/>
      <c r="P9" s="139"/>
      <c r="Q9" s="139"/>
    </row>
    <row r="10" spans="1:17" ht="15.75">
      <c r="B10" s="142" t="s">
        <v>86</v>
      </c>
      <c r="C10" s="139" t="s">
        <v>159</v>
      </c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7" ht="16.5" thickBot="1"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 ht="15.75">
      <c r="D12" s="149" t="s">
        <v>160</v>
      </c>
      <c r="E12" s="150" t="s">
        <v>161</v>
      </c>
      <c r="F12" s="151" t="s">
        <v>162</v>
      </c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 ht="15.75">
      <c r="C13" s="142"/>
      <c r="D13" s="146" t="s">
        <v>7</v>
      </c>
      <c r="E13" s="152">
        <v>1839000</v>
      </c>
      <c r="F13" s="158">
        <v>1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 ht="15.75" hidden="1">
      <c r="C14" s="142"/>
      <c r="D14" s="146" t="s">
        <v>53</v>
      </c>
      <c r="E14" s="152"/>
      <c r="F14" s="158">
        <v>0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</row>
    <row r="15" spans="1:17" ht="16.5" thickBot="1">
      <c r="C15" s="142"/>
      <c r="D15" s="148" t="s">
        <v>61</v>
      </c>
      <c r="E15" s="154">
        <v>1839000</v>
      </c>
      <c r="F15" s="91">
        <v>1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</row>
    <row r="16" spans="1:17" ht="15.75">
      <c r="C16" s="142"/>
      <c r="D16" s="145"/>
      <c r="E16" s="159"/>
      <c r="F16" s="160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</row>
    <row r="17" spans="2:17" ht="15.75">
      <c r="B17" s="142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</row>
    <row r="18" spans="2:17" ht="15.75">
      <c r="B18" s="142" t="s">
        <v>86</v>
      </c>
      <c r="C18" s="283" t="s">
        <v>948</v>
      </c>
      <c r="D18" s="139"/>
      <c r="F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</row>
    <row r="19" spans="2:17" ht="15.75">
      <c r="C19" s="139"/>
      <c r="D19" s="139"/>
      <c r="E19" s="139"/>
      <c r="F19" s="139"/>
      <c r="H19" s="139"/>
      <c r="I19" s="139"/>
      <c r="J19" s="139"/>
      <c r="K19" s="139"/>
      <c r="L19" s="139"/>
    </row>
    <row r="20" spans="2:17" ht="15.75">
      <c r="B20" s="142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</row>
  </sheetData>
  <printOptions horizontalCentered="1"/>
  <pageMargins left="0" right="0" top="1.3779527559055118" bottom="0.55118110236220474" header="0.9055118110236221" footer="0.31496062992125984"/>
  <pageSetup paperSize="9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AEE25-6A5A-4CC1-AFE2-973FB89D2D0B}">
  <sheetPr>
    <pageSetUpPr fitToPage="1"/>
  </sheetPr>
  <dimension ref="A1:AA91"/>
  <sheetViews>
    <sheetView showZeros="0" rightToLeft="1" zoomScaleNormal="100" workbookViewId="0">
      <pane xSplit="3" ySplit="4" topLeftCell="D11" activePane="bottomRight" state="frozen"/>
      <selection activeCell="U24" sqref="U24"/>
      <selection pane="topRight" activeCell="U24" sqref="U24"/>
      <selection pane="bottomLeft" activeCell="U24" sqref="U24"/>
      <selection pane="bottomRight" activeCell="A15" sqref="A15:XFD36"/>
    </sheetView>
  </sheetViews>
  <sheetFormatPr defaultColWidth="9.140625" defaultRowHeight="15"/>
  <cols>
    <col min="1" max="1" width="3.7109375" style="102" customWidth="1"/>
    <col min="2" max="2" width="5.7109375" style="102" customWidth="1"/>
    <col min="3" max="3" width="19.140625" style="109" customWidth="1"/>
    <col min="4" max="5" width="11.140625" style="103" customWidth="1"/>
    <col min="6" max="6" width="10" style="103" customWidth="1"/>
    <col min="7" max="7" width="8.85546875" style="103" customWidth="1"/>
    <col min="8" max="8" width="10" style="103" customWidth="1"/>
    <col min="9" max="9" width="9.85546875" style="103" customWidth="1"/>
    <col min="10" max="10" width="11.140625" style="103" customWidth="1"/>
    <col min="11" max="11" width="10.42578125" style="103" customWidth="1"/>
    <col min="12" max="12" width="10.5703125" style="102" customWidth="1"/>
    <col min="13" max="13" width="10.7109375" style="102" customWidth="1"/>
    <col min="14" max="14" width="30" style="102" customWidth="1"/>
    <col min="15" max="15" width="13.5703125" style="102" hidden="1" customWidth="1"/>
    <col min="16" max="16" width="17" style="102" hidden="1" customWidth="1"/>
    <col min="17" max="17" width="13.5703125" style="102" hidden="1" customWidth="1"/>
    <col min="18" max="18" width="17" style="102" customWidth="1"/>
    <col min="19" max="16384" width="9.140625" style="102"/>
  </cols>
  <sheetData>
    <row r="1" spans="1:27" s="110" customFormat="1" ht="12.75" customHeight="1">
      <c r="A1" s="121"/>
      <c r="B1" s="121"/>
      <c r="C1" s="188"/>
      <c r="D1" s="121"/>
      <c r="E1" s="121"/>
      <c r="F1" s="121"/>
      <c r="G1" s="121"/>
      <c r="H1" s="121"/>
      <c r="I1" s="121"/>
      <c r="J1" s="121"/>
      <c r="K1" s="121"/>
      <c r="L1" s="121"/>
      <c r="M1" s="121"/>
      <c r="O1" s="102"/>
      <c r="P1" s="102"/>
      <c r="Q1" s="102"/>
      <c r="R1" s="102"/>
    </row>
    <row r="2" spans="1:27" ht="18.75">
      <c r="A2" s="121" t="s">
        <v>63</v>
      </c>
      <c r="B2" s="121"/>
      <c r="C2" s="188"/>
      <c r="D2" s="121"/>
      <c r="E2" s="121"/>
      <c r="F2" s="121"/>
      <c r="G2" s="121"/>
      <c r="H2" s="121"/>
      <c r="I2" s="121"/>
      <c r="J2" s="121"/>
      <c r="K2" s="121"/>
      <c r="M2" s="121"/>
    </row>
    <row r="3" spans="1:27" ht="17.25" customHeight="1"/>
    <row r="4" spans="1:27" s="174" customFormat="1" ht="75" customHeight="1">
      <c r="A4" s="104" t="s">
        <v>0</v>
      </c>
      <c r="B4" s="104" t="s">
        <v>1</v>
      </c>
      <c r="C4" s="104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761</v>
      </c>
      <c r="I4" s="12" t="s">
        <v>762</v>
      </c>
      <c r="J4" s="2" t="s">
        <v>763</v>
      </c>
      <c r="K4" s="2" t="s">
        <v>764</v>
      </c>
      <c r="L4" s="2" t="s">
        <v>765</v>
      </c>
      <c r="M4" s="104" t="s">
        <v>7</v>
      </c>
      <c r="N4" s="12" t="s">
        <v>176</v>
      </c>
      <c r="O4" s="102"/>
      <c r="P4" s="102"/>
      <c r="Q4" s="102"/>
      <c r="R4" s="102"/>
    </row>
    <row r="5" spans="1:27" s="107" customFormat="1" ht="35.1" customHeight="1">
      <c r="A5" s="106">
        <v>1</v>
      </c>
      <c r="B5" s="106">
        <v>1519</v>
      </c>
      <c r="C5" s="106" t="s">
        <v>52</v>
      </c>
      <c r="D5" s="94">
        <v>8493000</v>
      </c>
      <c r="E5" s="94">
        <v>8493000</v>
      </c>
      <c r="F5" s="94">
        <v>0</v>
      </c>
      <c r="G5" s="94">
        <v>5395365</v>
      </c>
      <c r="H5" s="94">
        <v>71164</v>
      </c>
      <c r="I5" s="94"/>
      <c r="J5" s="94">
        <v>3026471</v>
      </c>
      <c r="K5" s="94">
        <v>0</v>
      </c>
      <c r="L5" s="341">
        <v>0</v>
      </c>
      <c r="M5" s="94">
        <v>0</v>
      </c>
      <c r="N5" s="180" t="s">
        <v>527</v>
      </c>
      <c r="O5" s="102"/>
      <c r="P5" s="102"/>
      <c r="Q5" s="102"/>
      <c r="R5" s="102"/>
    </row>
    <row r="6" spans="1:27" s="5" customFormat="1" ht="35.1" customHeight="1">
      <c r="A6" s="106">
        <f>A5+1</f>
        <v>2</v>
      </c>
      <c r="B6" s="17">
        <v>20080</v>
      </c>
      <c r="C6" s="170" t="s">
        <v>446</v>
      </c>
      <c r="D6" s="94">
        <v>8000000</v>
      </c>
      <c r="E6" s="94">
        <v>8000000</v>
      </c>
      <c r="F6" s="94">
        <v>0</v>
      </c>
      <c r="G6" s="94">
        <v>262504</v>
      </c>
      <c r="H6" s="94">
        <v>487496</v>
      </c>
      <c r="I6" s="94"/>
      <c r="J6" s="94">
        <v>7250000</v>
      </c>
      <c r="K6" s="94">
        <v>0</v>
      </c>
      <c r="L6" s="341">
        <v>0</v>
      </c>
      <c r="M6" s="94">
        <v>0</v>
      </c>
      <c r="N6" s="170" t="s">
        <v>447</v>
      </c>
      <c r="O6" s="102"/>
      <c r="P6" s="102"/>
      <c r="Q6" s="102"/>
      <c r="R6" s="102"/>
    </row>
    <row r="7" spans="1:27" s="5" customFormat="1" ht="35.1" customHeight="1">
      <c r="A7" s="106">
        <f t="shared" ref="A7:A13" si="0">A6+1</f>
        <v>3</v>
      </c>
      <c r="B7" s="17">
        <v>20130</v>
      </c>
      <c r="C7" s="175" t="s">
        <v>516</v>
      </c>
      <c r="D7" s="94">
        <v>540000</v>
      </c>
      <c r="E7" s="94">
        <v>540000</v>
      </c>
      <c r="F7" s="94">
        <v>0</v>
      </c>
      <c r="G7" s="94">
        <v>0</v>
      </c>
      <c r="H7" s="94">
        <v>540000</v>
      </c>
      <c r="I7" s="94"/>
      <c r="J7" s="94">
        <v>0</v>
      </c>
      <c r="K7" s="94">
        <v>0</v>
      </c>
      <c r="L7" s="341">
        <v>0</v>
      </c>
      <c r="M7" s="94">
        <v>0</v>
      </c>
      <c r="N7" s="17" t="s">
        <v>517</v>
      </c>
      <c r="O7" s="102"/>
      <c r="P7" s="102"/>
      <c r="Q7" s="102"/>
      <c r="R7" s="102"/>
    </row>
    <row r="8" spans="1:27" s="5" customFormat="1" ht="35.1" customHeight="1">
      <c r="A8" s="106">
        <f t="shared" si="0"/>
        <v>4</v>
      </c>
      <c r="B8" s="17">
        <v>20131</v>
      </c>
      <c r="C8" s="175" t="s">
        <v>487</v>
      </c>
      <c r="D8" s="94">
        <v>1000000</v>
      </c>
      <c r="E8" s="94">
        <v>1000000</v>
      </c>
      <c r="F8" s="94">
        <v>0</v>
      </c>
      <c r="G8" s="94">
        <v>0</v>
      </c>
      <c r="H8" s="94">
        <v>0</v>
      </c>
      <c r="I8" s="94">
        <v>0</v>
      </c>
      <c r="J8" s="94">
        <v>1000000</v>
      </c>
      <c r="K8" s="94">
        <v>0</v>
      </c>
      <c r="L8" s="341">
        <v>0</v>
      </c>
      <c r="M8" s="94">
        <v>0</v>
      </c>
      <c r="N8" s="17" t="s">
        <v>488</v>
      </c>
      <c r="O8" s="102"/>
      <c r="P8" s="102"/>
      <c r="Q8" s="102"/>
      <c r="R8" s="102"/>
    </row>
    <row r="9" spans="1:27" s="5" customFormat="1" ht="35.1" customHeight="1">
      <c r="A9" s="106">
        <f t="shared" si="0"/>
        <v>5</v>
      </c>
      <c r="B9" s="17">
        <v>20132</v>
      </c>
      <c r="C9" s="175" t="s">
        <v>22</v>
      </c>
      <c r="D9" s="94">
        <v>750000</v>
      </c>
      <c r="E9" s="94">
        <v>750000</v>
      </c>
      <c r="F9" s="94">
        <v>0</v>
      </c>
      <c r="G9" s="94">
        <v>0</v>
      </c>
      <c r="H9" s="94">
        <v>450000</v>
      </c>
      <c r="I9" s="94">
        <v>300000</v>
      </c>
      <c r="J9" s="94">
        <v>0</v>
      </c>
      <c r="K9" s="94">
        <v>0</v>
      </c>
      <c r="L9" s="341">
        <v>300000</v>
      </c>
      <c r="M9" s="94">
        <v>300000</v>
      </c>
      <c r="N9" s="17" t="s">
        <v>685</v>
      </c>
      <c r="O9" s="102"/>
      <c r="P9" s="102"/>
      <c r="Q9" s="102"/>
      <c r="R9" s="102"/>
    </row>
    <row r="10" spans="1:27" s="5" customFormat="1" ht="60">
      <c r="A10" s="106">
        <f t="shared" si="0"/>
        <v>6</v>
      </c>
      <c r="B10" s="290">
        <v>20172</v>
      </c>
      <c r="C10" s="488" t="s">
        <v>618</v>
      </c>
      <c r="D10" s="94">
        <v>5000000</v>
      </c>
      <c r="E10" s="94">
        <v>5000000</v>
      </c>
      <c r="F10" s="94">
        <v>0</v>
      </c>
      <c r="G10" s="94">
        <v>0</v>
      </c>
      <c r="H10" s="94">
        <v>0</v>
      </c>
      <c r="I10" s="94">
        <v>700000</v>
      </c>
      <c r="J10" s="94">
        <v>4300000</v>
      </c>
      <c r="K10" s="94">
        <v>0</v>
      </c>
      <c r="L10" s="341">
        <v>700000</v>
      </c>
      <c r="M10" s="94">
        <v>700000</v>
      </c>
      <c r="N10" s="3" t="s">
        <v>619</v>
      </c>
      <c r="O10" s="102"/>
      <c r="P10" s="102"/>
      <c r="Q10" s="102"/>
      <c r="R10" s="102"/>
    </row>
    <row r="11" spans="1:27" s="5" customFormat="1" ht="45">
      <c r="A11" s="106">
        <f t="shared" si="0"/>
        <v>7</v>
      </c>
      <c r="B11" s="17">
        <v>20173</v>
      </c>
      <c r="C11" s="106" t="s">
        <v>620</v>
      </c>
      <c r="D11" s="291">
        <v>400000</v>
      </c>
      <c r="E11" s="291">
        <v>400000</v>
      </c>
      <c r="F11" s="94">
        <v>0</v>
      </c>
      <c r="G11" s="94">
        <v>0</v>
      </c>
      <c r="H11" s="94">
        <v>0</v>
      </c>
      <c r="I11" s="94">
        <v>400000</v>
      </c>
      <c r="J11" s="94">
        <v>0</v>
      </c>
      <c r="K11" s="94"/>
      <c r="L11" s="341">
        <v>400000</v>
      </c>
      <c r="M11" s="94">
        <v>400000</v>
      </c>
      <c r="N11" s="3" t="s">
        <v>621</v>
      </c>
      <c r="O11" s="102"/>
      <c r="P11" s="102"/>
      <c r="Q11" s="102"/>
      <c r="R11" s="102"/>
    </row>
    <row r="12" spans="1:27" s="5" customFormat="1" ht="35.1" customHeight="1">
      <c r="A12" s="106">
        <f>A11+1</f>
        <v>8</v>
      </c>
      <c r="B12" s="17">
        <v>20174</v>
      </c>
      <c r="C12" s="106" t="s">
        <v>622</v>
      </c>
      <c r="D12" s="291">
        <v>400000</v>
      </c>
      <c r="E12" s="291">
        <v>400000</v>
      </c>
      <c r="F12" s="94">
        <v>0</v>
      </c>
      <c r="G12" s="94">
        <v>0</v>
      </c>
      <c r="H12" s="94">
        <v>0</v>
      </c>
      <c r="I12" s="94"/>
      <c r="J12" s="94">
        <v>400000</v>
      </c>
      <c r="K12" s="94"/>
      <c r="L12" s="341">
        <v>0</v>
      </c>
      <c r="M12" s="94">
        <v>0</v>
      </c>
      <c r="N12" s="3" t="s">
        <v>686</v>
      </c>
      <c r="O12" s="102"/>
      <c r="P12" s="102"/>
      <c r="Q12" s="102"/>
      <c r="R12" s="102"/>
    </row>
    <row r="13" spans="1:27" s="5" customFormat="1" ht="45.75" customHeight="1">
      <c r="A13" s="106">
        <f t="shared" si="0"/>
        <v>9</v>
      </c>
      <c r="B13" s="17">
        <v>20220</v>
      </c>
      <c r="C13" s="106" t="s">
        <v>820</v>
      </c>
      <c r="D13" s="94">
        <v>439000</v>
      </c>
      <c r="E13" s="94"/>
      <c r="F13" s="94">
        <v>439000</v>
      </c>
      <c r="G13" s="94"/>
      <c r="H13" s="94"/>
      <c r="I13" s="94">
        <v>439000</v>
      </c>
      <c r="J13" s="94"/>
      <c r="K13" s="94"/>
      <c r="L13" s="341">
        <v>439000</v>
      </c>
      <c r="M13" s="94">
        <v>439000</v>
      </c>
      <c r="N13" s="3" t="s">
        <v>994</v>
      </c>
      <c r="O13" s="102"/>
      <c r="P13" s="102"/>
      <c r="Q13" s="102"/>
      <c r="R13" s="102"/>
      <c r="S13" s="217"/>
      <c r="T13" s="217"/>
      <c r="U13" s="217"/>
      <c r="V13" s="217"/>
      <c r="W13" s="217"/>
      <c r="X13" s="217"/>
      <c r="Y13" s="217"/>
      <c r="Z13" s="217"/>
      <c r="AA13" s="217"/>
    </row>
    <row r="14" spans="1:27" s="36" customFormat="1" ht="26.25" customHeight="1">
      <c r="A14" s="200">
        <f>COUNT(A5:A13)</f>
        <v>9</v>
      </c>
      <c r="B14" s="18"/>
      <c r="C14" s="176" t="s">
        <v>61</v>
      </c>
      <c r="D14" s="200">
        <f t="shared" ref="D14:M14" si="1">SUM(D5:D13)</f>
        <v>25022000</v>
      </c>
      <c r="E14" s="200">
        <f t="shared" si="1"/>
        <v>24583000</v>
      </c>
      <c r="F14" s="200">
        <f t="shared" si="1"/>
        <v>439000</v>
      </c>
      <c r="G14" s="200">
        <f t="shared" si="1"/>
        <v>5657869</v>
      </c>
      <c r="H14" s="200">
        <f t="shared" si="1"/>
        <v>1548660</v>
      </c>
      <c r="I14" s="200">
        <f t="shared" si="1"/>
        <v>1839000</v>
      </c>
      <c r="J14" s="200">
        <f t="shared" si="1"/>
        <v>15976471</v>
      </c>
      <c r="K14" s="200">
        <f t="shared" si="1"/>
        <v>0</v>
      </c>
      <c r="L14" s="200">
        <f t="shared" si="1"/>
        <v>1839000</v>
      </c>
      <c r="M14" s="200">
        <f t="shared" si="1"/>
        <v>1839000</v>
      </c>
      <c r="N14" s="18"/>
      <c r="O14" s="102"/>
      <c r="P14" s="102"/>
      <c r="Q14" s="102"/>
      <c r="R14" s="102"/>
    </row>
    <row r="15" spans="1:27" ht="45.75" customHeight="1"/>
    <row r="17" ht="33.75" customHeight="1"/>
    <row r="20" ht="27.75" customHeight="1"/>
    <row r="75" spans="1:1">
      <c r="A75" s="102">
        <f>COUNT(A5:A74)</f>
        <v>10</v>
      </c>
    </row>
    <row r="78" spans="1:1">
      <c r="A78" s="102">
        <f>A75+1</f>
        <v>11</v>
      </c>
    </row>
    <row r="81" ht="37.9" customHeight="1"/>
    <row r="84" ht="70.900000000000006" customHeight="1"/>
    <row r="87" ht="72" customHeight="1"/>
    <row r="89" ht="43.9" customHeight="1"/>
    <row r="91" ht="30" customHeight="1"/>
  </sheetData>
  <sheetProtection formatCells="0" formatColumns="0" formatRows="0" insertColumns="0" insertRows="0" insertHyperlinks="0" deleteColumns="0" deleteRows="0" sort="0" autoFilter="0" pivotTables="0"/>
  <conditionalFormatting sqref="O5:O12 Q5:Q12 L5:L13">
    <cfRule type="cellIs" dxfId="23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90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3:Q37"/>
  <sheetViews>
    <sheetView showZeros="0" rightToLeft="1" workbookViewId="0">
      <selection activeCell="F7" sqref="E7:F18"/>
    </sheetView>
  </sheetViews>
  <sheetFormatPr defaultColWidth="9.140625" defaultRowHeight="14.25"/>
  <cols>
    <col min="1" max="3" width="4.140625" style="140" customWidth="1"/>
    <col min="4" max="4" width="34.85546875" style="140" customWidth="1"/>
    <col min="5" max="5" width="30.42578125" style="140" customWidth="1"/>
    <col min="6" max="6" width="10.85546875" style="140" customWidth="1"/>
    <col min="7" max="7" width="5.5703125" style="140" customWidth="1"/>
    <col min="8" max="9" width="12.140625" style="140" customWidth="1"/>
    <col min="10" max="10" width="7.85546875" style="140" customWidth="1"/>
    <col min="11" max="16384" width="9.140625" style="140"/>
  </cols>
  <sheetData>
    <row r="3" spans="1:17" ht="20.25">
      <c r="A3" s="139"/>
      <c r="C3" s="141" t="s">
        <v>166</v>
      </c>
      <c r="D3" s="139"/>
      <c r="E3" s="139"/>
      <c r="F3" s="139"/>
      <c r="G3" s="139"/>
      <c r="H3" s="139"/>
      <c r="I3" s="139"/>
      <c r="J3" s="139"/>
      <c r="K3" s="139"/>
      <c r="L3" s="139"/>
    </row>
    <row r="4" spans="1:17" ht="20.25">
      <c r="A4" s="139"/>
      <c r="C4" s="141"/>
      <c r="D4" s="139"/>
      <c r="E4" s="139"/>
      <c r="F4" s="139"/>
      <c r="G4" s="139"/>
      <c r="H4" s="139"/>
      <c r="I4" s="139"/>
      <c r="J4" s="139"/>
      <c r="K4" s="139"/>
      <c r="L4" s="139"/>
    </row>
    <row r="5" spans="1:17" ht="20.25">
      <c r="A5" s="139"/>
      <c r="C5" s="141"/>
      <c r="D5" s="139"/>
      <c r="E5" s="139"/>
      <c r="F5" s="139"/>
      <c r="G5" s="139"/>
      <c r="H5" s="139"/>
      <c r="I5" s="139"/>
      <c r="J5" s="139"/>
      <c r="K5" s="139"/>
      <c r="L5" s="139"/>
    </row>
    <row r="6" spans="1:17" ht="21" thickBot="1">
      <c r="A6" s="139"/>
      <c r="C6" s="141"/>
      <c r="D6" s="139"/>
      <c r="E6" s="139"/>
      <c r="F6" s="139"/>
      <c r="G6" s="139"/>
      <c r="H6" s="139"/>
      <c r="I6" s="139"/>
      <c r="J6" s="139"/>
      <c r="K6" s="139"/>
      <c r="L6" s="139"/>
    </row>
    <row r="7" spans="1:17" ht="16.5" thickBot="1">
      <c r="A7" s="139"/>
      <c r="B7" s="142" t="s">
        <v>86</v>
      </c>
      <c r="C7" s="139" t="s">
        <v>949</v>
      </c>
      <c r="D7" s="139"/>
      <c r="E7" s="139"/>
      <c r="F7" s="143">
        <v>2750000</v>
      </c>
      <c r="I7" s="139"/>
      <c r="J7" s="139"/>
      <c r="K7" s="139"/>
      <c r="L7" s="139"/>
    </row>
    <row r="8" spans="1:17" ht="21" thickBot="1">
      <c r="A8" s="139"/>
      <c r="C8" s="141"/>
      <c r="D8" s="139"/>
      <c r="E8" s="139"/>
      <c r="F8" s="139"/>
      <c r="H8" s="139"/>
      <c r="I8" s="139"/>
      <c r="J8" s="139"/>
      <c r="K8" s="139"/>
      <c r="L8" s="139"/>
    </row>
    <row r="9" spans="1:17" ht="16.5" thickBot="1">
      <c r="B9" s="142" t="s">
        <v>86</v>
      </c>
      <c r="C9" s="139" t="s">
        <v>574</v>
      </c>
      <c r="D9" s="139"/>
      <c r="F9" s="143">
        <v>13</v>
      </c>
      <c r="I9" s="139"/>
      <c r="J9" s="139"/>
      <c r="K9" s="139"/>
      <c r="L9" s="139"/>
      <c r="M9" s="139"/>
      <c r="N9" s="139"/>
      <c r="O9" s="139"/>
      <c r="P9" s="139"/>
      <c r="Q9" s="139"/>
    </row>
    <row r="10" spans="1:17" ht="15.75">
      <c r="B10" s="142"/>
      <c r="C10" s="139"/>
      <c r="D10" s="139"/>
      <c r="F10" s="145"/>
      <c r="I10" s="139"/>
      <c r="J10" s="139"/>
      <c r="K10" s="139"/>
      <c r="L10" s="139"/>
      <c r="M10" s="139"/>
      <c r="N10" s="139"/>
      <c r="O10" s="139"/>
      <c r="P10" s="139"/>
      <c r="Q10" s="139"/>
    </row>
    <row r="11" spans="1:17" ht="15.75">
      <c r="B11" s="142"/>
      <c r="C11" s="139"/>
      <c r="D11" s="139"/>
      <c r="F11" s="145"/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 ht="15.75">
      <c r="B12" s="142" t="s">
        <v>86</v>
      </c>
      <c r="C12" s="139" t="s">
        <v>159</v>
      </c>
      <c r="D12" s="139"/>
      <c r="E12" s="139"/>
      <c r="F12" s="139"/>
      <c r="G12" s="139"/>
      <c r="H12" s="139"/>
      <c r="I12" s="139"/>
      <c r="J12" s="139"/>
      <c r="K12" s="139"/>
      <c r="L12" s="139"/>
    </row>
    <row r="13" spans="1:17" ht="16.5" thickBot="1"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 ht="15.75">
      <c r="D14" s="149" t="s">
        <v>160</v>
      </c>
      <c r="E14" s="150" t="s">
        <v>161</v>
      </c>
      <c r="F14" s="151" t="s">
        <v>162</v>
      </c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</row>
    <row r="15" spans="1:17" ht="15.75">
      <c r="C15" s="142"/>
      <c r="D15" s="146" t="s">
        <v>7</v>
      </c>
      <c r="E15" s="152">
        <v>500000</v>
      </c>
      <c r="F15" s="158">
        <v>0.18181818181818182</v>
      </c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</row>
    <row r="16" spans="1:17" ht="15.75">
      <c r="C16" s="142"/>
      <c r="D16" s="146" t="s">
        <v>8</v>
      </c>
      <c r="E16" s="152">
        <v>1250000</v>
      </c>
      <c r="F16" s="158">
        <v>0.45454545454545453</v>
      </c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</row>
    <row r="17" spans="1:17" ht="15.75">
      <c r="C17" s="142"/>
      <c r="D17" s="146" t="s">
        <v>53</v>
      </c>
      <c r="E17" s="195">
        <v>1000000</v>
      </c>
      <c r="F17" s="158">
        <v>0.36363636363636365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</row>
    <row r="18" spans="1:17" ht="16.5" thickBot="1">
      <c r="C18" s="142"/>
      <c r="D18" s="148" t="s">
        <v>61</v>
      </c>
      <c r="E18" s="198">
        <v>2750000</v>
      </c>
      <c r="F18" s="204">
        <v>1</v>
      </c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</row>
    <row r="19" spans="1:17" ht="15.75">
      <c r="B19" s="142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</row>
    <row r="20" spans="1:17" ht="15.75">
      <c r="B20" s="142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</row>
    <row r="21" spans="1:17" ht="15.75">
      <c r="B21" s="142" t="s">
        <v>86</v>
      </c>
      <c r="C21" s="283" t="s">
        <v>890</v>
      </c>
      <c r="D21" s="139"/>
      <c r="F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</row>
    <row r="22" spans="1:17" ht="15.75">
      <c r="C22" s="139"/>
      <c r="D22" s="139" t="s">
        <v>170</v>
      </c>
      <c r="E22" s="139"/>
      <c r="F22" s="139"/>
      <c r="H22" s="139"/>
      <c r="I22" s="139"/>
      <c r="J22" s="139"/>
      <c r="K22" s="139"/>
      <c r="L22" s="139"/>
    </row>
    <row r="23" spans="1:17" ht="15.75">
      <c r="B23" s="142"/>
      <c r="C23" s="139"/>
      <c r="D23" s="139" t="s">
        <v>950</v>
      </c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</row>
    <row r="24" spans="1:17" ht="15.75">
      <c r="B24" s="142"/>
      <c r="C24" s="139"/>
      <c r="D24" s="139" t="s">
        <v>951</v>
      </c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</row>
    <row r="25" spans="1:17" s="191" customFormat="1" ht="15.75">
      <c r="C25" s="193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</row>
    <row r="26" spans="1:17" s="191" customFormat="1" ht="15.75" hidden="1">
      <c r="C26" s="193" t="s">
        <v>86</v>
      </c>
      <c r="D26" s="280" t="s">
        <v>320</v>
      </c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</row>
    <row r="27" spans="1:17" s="331" customFormat="1" ht="15.75">
      <c r="A27" s="190"/>
      <c r="B27" s="190"/>
      <c r="C27" s="190"/>
      <c r="D27" s="330"/>
      <c r="E27" s="221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</row>
    <row r="28" spans="1:17" s="331" customFormat="1" ht="15.75">
      <c r="A28" s="190"/>
      <c r="B28" s="190"/>
      <c r="C28" s="190"/>
      <c r="D28" s="330"/>
      <c r="E28" s="221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</row>
    <row r="29" spans="1:17" s="191" customFormat="1" ht="15.75">
      <c r="C29" s="193"/>
      <c r="D29" s="27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</row>
    <row r="30" spans="1:17" s="191" customFormat="1" ht="15.75">
      <c r="C30" s="193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  <row r="31" spans="1:17" s="191" customFormat="1" ht="15.75">
      <c r="A31" s="190"/>
      <c r="B31" s="190"/>
      <c r="C31" s="190"/>
      <c r="D31" s="26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</row>
    <row r="32" spans="1:17" s="191" customFormat="1" ht="15.75">
      <c r="A32" s="190"/>
      <c r="B32" s="190"/>
      <c r="C32" s="190"/>
      <c r="D32" s="261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</row>
    <row r="33" spans="1:17" s="191" customFormat="1" ht="15.75">
      <c r="C33" s="193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</row>
    <row r="34" spans="1:17" s="191" customFormat="1" ht="15.75">
      <c r="A34" s="190"/>
      <c r="B34" s="190"/>
      <c r="C34" s="190"/>
      <c r="D34" s="222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</row>
    <row r="35" spans="1:17" s="191" customFormat="1" ht="15.75">
      <c r="C35" s="193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</row>
    <row r="37" spans="1:17" ht="15.75">
      <c r="A37" s="139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  <c r="Q37" s="139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016D8-5E1A-4254-9274-8C8614F6D30E}">
  <sheetPr>
    <pageSetUpPr fitToPage="1"/>
  </sheetPr>
  <dimension ref="A1:AR111"/>
  <sheetViews>
    <sheetView showZeros="0" rightToLeft="1" zoomScaleNormal="100" workbookViewId="0">
      <pane xSplit="6" ySplit="4" topLeftCell="G5" activePane="bottomRight" state="frozen"/>
      <selection activeCell="U24" sqref="U24"/>
      <selection pane="topRight" activeCell="U24" sqref="U24"/>
      <selection pane="bottomLeft" activeCell="U24" sqref="U24"/>
      <selection pane="bottomRight" activeCell="O4" sqref="O4"/>
    </sheetView>
  </sheetViews>
  <sheetFormatPr defaultColWidth="8.28515625" defaultRowHeight="14.25"/>
  <cols>
    <col min="1" max="1" width="4.42578125" style="124" customWidth="1"/>
    <col min="2" max="2" width="5.7109375" style="124" customWidth="1"/>
    <col min="3" max="3" width="17.7109375" style="124" customWidth="1"/>
    <col min="4" max="5" width="11.140625" style="124" customWidth="1"/>
    <col min="6" max="6" width="9" style="124" customWidth="1"/>
    <col min="7" max="7" width="10.42578125" style="124" customWidth="1"/>
    <col min="8" max="8" width="10.140625" style="124" customWidth="1"/>
    <col min="9" max="9" width="9.85546875" style="124" customWidth="1"/>
    <col min="10" max="10" width="10.28515625" style="124" customWidth="1"/>
    <col min="11" max="11" width="8.28515625" style="124" customWidth="1"/>
    <col min="12" max="12" width="10" style="124" customWidth="1"/>
    <col min="13" max="13" width="9.140625" style="124" customWidth="1"/>
    <col min="14" max="14" width="9.7109375" style="124" customWidth="1"/>
    <col min="15" max="15" width="9.28515625" style="124" customWidth="1"/>
    <col min="16" max="16" width="22.85546875" style="124" customWidth="1"/>
    <col min="17" max="17" width="42.42578125" style="378" customWidth="1"/>
    <col min="18" max="18" width="14.7109375" style="378" customWidth="1"/>
    <col min="19" max="20" width="17.7109375" style="378" customWidth="1"/>
    <col min="21" max="21" width="9.7109375" style="241" customWidth="1"/>
    <col min="22" max="26" width="10.7109375" style="124" customWidth="1"/>
    <col min="27" max="29" width="10.7109375" style="124" hidden="1" customWidth="1"/>
    <col min="30" max="30" width="10.7109375" style="124" customWidth="1"/>
    <col min="31" max="16384" width="8.28515625" style="124"/>
  </cols>
  <sheetData>
    <row r="1" spans="1:44" ht="18.75">
      <c r="A1" s="376"/>
      <c r="B1" s="376"/>
      <c r="C1" s="376"/>
      <c r="D1" s="376"/>
      <c r="E1" s="376"/>
      <c r="F1" s="376"/>
      <c r="G1" s="376"/>
      <c r="H1" s="376"/>
      <c r="J1" s="376"/>
      <c r="K1" s="376"/>
      <c r="L1" s="376"/>
      <c r="M1" s="376"/>
      <c r="N1" s="376"/>
      <c r="O1" s="377"/>
      <c r="P1" s="377"/>
    </row>
    <row r="2" spans="1:44" ht="18.75">
      <c r="A2" s="376" t="s">
        <v>207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9"/>
      <c r="M2" s="376"/>
      <c r="N2" s="376"/>
      <c r="O2" s="379"/>
      <c r="P2" s="378"/>
    </row>
    <row r="3" spans="1:44" ht="15">
      <c r="A3" s="379"/>
      <c r="B3" s="379"/>
      <c r="C3" s="379"/>
      <c r="D3" s="380"/>
      <c r="E3" s="380"/>
      <c r="F3" s="380"/>
      <c r="G3" s="380"/>
      <c r="H3" s="380"/>
      <c r="I3" s="380"/>
      <c r="J3" s="380"/>
      <c r="K3" s="380"/>
      <c r="L3" s="379"/>
      <c r="M3" s="378"/>
      <c r="N3" s="378"/>
      <c r="O3" s="378"/>
      <c r="P3" s="379"/>
    </row>
    <row r="4" spans="1:44" ht="73.5" customHeight="1">
      <c r="A4" s="101" t="s">
        <v>0</v>
      </c>
      <c r="B4" s="381" t="s">
        <v>270</v>
      </c>
      <c r="C4" s="381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761</v>
      </c>
      <c r="I4" s="12" t="s">
        <v>762</v>
      </c>
      <c r="J4" s="2" t="s">
        <v>763</v>
      </c>
      <c r="K4" s="2" t="s">
        <v>952</v>
      </c>
      <c r="L4" s="2" t="s">
        <v>765</v>
      </c>
      <c r="M4" s="381" t="s">
        <v>7</v>
      </c>
      <c r="N4" s="381" t="s">
        <v>8</v>
      </c>
      <c r="O4" s="381" t="s">
        <v>53</v>
      </c>
      <c r="P4" s="382" t="s">
        <v>176</v>
      </c>
    </row>
    <row r="5" spans="1:44" ht="75.75" customHeight="1">
      <c r="A5" s="383">
        <v>1</v>
      </c>
      <c r="B5" s="383">
        <v>1002</v>
      </c>
      <c r="C5" s="383" t="s">
        <v>77</v>
      </c>
      <c r="D5" s="341">
        <v>3290000</v>
      </c>
      <c r="E5" s="341">
        <v>3290000</v>
      </c>
      <c r="F5" s="341">
        <v>0</v>
      </c>
      <c r="G5" s="341">
        <v>2242097</v>
      </c>
      <c r="H5" s="341">
        <v>67903</v>
      </c>
      <c r="I5" s="341">
        <v>0</v>
      </c>
      <c r="J5" s="341">
        <v>980000</v>
      </c>
      <c r="K5" s="341">
        <v>0</v>
      </c>
      <c r="L5" s="341">
        <v>0</v>
      </c>
      <c r="M5" s="341"/>
      <c r="N5" s="341">
        <v>0</v>
      </c>
      <c r="O5" s="383"/>
      <c r="P5" s="383" t="s">
        <v>489</v>
      </c>
    </row>
    <row r="6" spans="1:44" s="242" customFormat="1" ht="76.5" customHeight="1">
      <c r="A6" s="383">
        <f>1+A5</f>
        <v>2</v>
      </c>
      <c r="B6" s="383">
        <v>1497</v>
      </c>
      <c r="C6" s="383" t="s">
        <v>38</v>
      </c>
      <c r="D6" s="341">
        <v>8820000</v>
      </c>
      <c r="E6" s="341">
        <v>8820000</v>
      </c>
      <c r="F6" s="341">
        <v>0</v>
      </c>
      <c r="G6" s="341">
        <v>3454941</v>
      </c>
      <c r="H6" s="341">
        <v>168059</v>
      </c>
      <c r="I6" s="341">
        <v>250000</v>
      </c>
      <c r="J6" s="341">
        <v>4947000</v>
      </c>
      <c r="K6" s="341">
        <v>0</v>
      </c>
      <c r="L6" s="341">
        <v>250000</v>
      </c>
      <c r="M6" s="341"/>
      <c r="N6" s="341">
        <v>250000</v>
      </c>
      <c r="O6" s="383"/>
      <c r="P6" s="383" t="s">
        <v>557</v>
      </c>
      <c r="Q6" s="378"/>
      <c r="R6" s="378"/>
      <c r="S6" s="378"/>
      <c r="T6" s="378"/>
      <c r="U6" s="241"/>
    </row>
    <row r="7" spans="1:44" ht="35.1" customHeight="1">
      <c r="A7" s="383">
        <f t="shared" ref="A7:A17" si="0">1+A6</f>
        <v>3</v>
      </c>
      <c r="B7" s="383">
        <v>1647</v>
      </c>
      <c r="C7" s="383" t="s">
        <v>198</v>
      </c>
      <c r="D7" s="341">
        <v>4900000</v>
      </c>
      <c r="E7" s="341">
        <v>4750000</v>
      </c>
      <c r="F7" s="341">
        <v>150000</v>
      </c>
      <c r="G7" s="341">
        <v>4747631</v>
      </c>
      <c r="H7" s="341">
        <v>2369</v>
      </c>
      <c r="I7" s="341">
        <v>100000</v>
      </c>
      <c r="J7" s="341">
        <v>50000</v>
      </c>
      <c r="K7" s="384"/>
      <c r="L7" s="341">
        <v>100000</v>
      </c>
      <c r="M7" s="341"/>
      <c r="N7" s="341">
        <v>100000</v>
      </c>
      <c r="O7" s="383"/>
      <c r="P7" s="383" t="s">
        <v>214</v>
      </c>
    </row>
    <row r="8" spans="1:44" s="242" customFormat="1" ht="81" customHeight="1">
      <c r="A8" s="383">
        <f t="shared" si="0"/>
        <v>4</v>
      </c>
      <c r="B8" s="383">
        <v>1871</v>
      </c>
      <c r="C8" s="383" t="s">
        <v>224</v>
      </c>
      <c r="D8" s="341">
        <v>46840000</v>
      </c>
      <c r="E8" s="341">
        <v>46840000</v>
      </c>
      <c r="F8" s="341">
        <v>0</v>
      </c>
      <c r="G8" s="341">
        <v>22335068</v>
      </c>
      <c r="H8" s="341">
        <v>1004932</v>
      </c>
      <c r="I8" s="341">
        <v>500000</v>
      </c>
      <c r="J8" s="341">
        <v>23000000</v>
      </c>
      <c r="K8" s="341">
        <v>0</v>
      </c>
      <c r="L8" s="341">
        <v>500000</v>
      </c>
      <c r="M8" s="341">
        <v>500000</v>
      </c>
      <c r="N8" s="341"/>
      <c r="O8" s="341"/>
      <c r="P8" s="383" t="s">
        <v>749</v>
      </c>
      <c r="Q8" s="378"/>
      <c r="R8" s="378"/>
      <c r="S8" s="378"/>
      <c r="T8" s="378"/>
      <c r="U8" s="241"/>
    </row>
    <row r="9" spans="1:44" s="242" customFormat="1" ht="77.25" customHeight="1">
      <c r="A9" s="383">
        <f t="shared" si="0"/>
        <v>5</v>
      </c>
      <c r="B9" s="383">
        <v>1982</v>
      </c>
      <c r="C9" s="383" t="s">
        <v>376</v>
      </c>
      <c r="D9" s="341">
        <v>31550000</v>
      </c>
      <c r="E9" s="341">
        <v>31550000</v>
      </c>
      <c r="F9" s="341">
        <v>0</v>
      </c>
      <c r="G9" s="341">
        <v>18977174</v>
      </c>
      <c r="H9" s="341">
        <v>572826</v>
      </c>
      <c r="I9" s="341">
        <v>750000</v>
      </c>
      <c r="J9" s="341">
        <v>11250000</v>
      </c>
      <c r="K9" s="341">
        <v>0</v>
      </c>
      <c r="L9" s="341">
        <v>750000</v>
      </c>
      <c r="M9" s="341"/>
      <c r="N9" s="341">
        <v>750000</v>
      </c>
      <c r="O9" s="383"/>
      <c r="P9" s="383" t="s">
        <v>876</v>
      </c>
      <c r="Q9" s="378"/>
      <c r="R9" s="378"/>
      <c r="S9" s="378"/>
      <c r="T9" s="378"/>
      <c r="U9" s="241"/>
    </row>
    <row r="10" spans="1:44" s="242" customFormat="1" ht="126" customHeight="1">
      <c r="A10" s="383">
        <f t="shared" si="0"/>
        <v>6</v>
      </c>
      <c r="B10" s="383">
        <v>2082</v>
      </c>
      <c r="C10" s="383" t="s">
        <v>448</v>
      </c>
      <c r="D10" s="341">
        <v>1600000</v>
      </c>
      <c r="E10" s="341">
        <v>1600000</v>
      </c>
      <c r="F10" s="341">
        <v>0</v>
      </c>
      <c r="G10" s="341">
        <v>904996</v>
      </c>
      <c r="H10" s="341">
        <v>355004</v>
      </c>
      <c r="I10" s="341">
        <v>150000</v>
      </c>
      <c r="J10" s="341">
        <v>190000</v>
      </c>
      <c r="K10" s="341">
        <v>0</v>
      </c>
      <c r="L10" s="341">
        <v>150000</v>
      </c>
      <c r="M10" s="341"/>
      <c r="N10" s="341">
        <v>150000</v>
      </c>
      <c r="O10" s="383"/>
      <c r="P10" s="383" t="s">
        <v>821</v>
      </c>
      <c r="Q10" s="378"/>
      <c r="R10" s="378"/>
      <c r="S10" s="378"/>
      <c r="T10" s="378"/>
      <c r="U10" s="241"/>
    </row>
    <row r="11" spans="1:44" s="5" customFormat="1" ht="66" customHeight="1">
      <c r="A11" s="383">
        <f t="shared" si="0"/>
        <v>7</v>
      </c>
      <c r="B11" s="17">
        <v>2144</v>
      </c>
      <c r="C11" s="3" t="s">
        <v>268</v>
      </c>
      <c r="D11" s="4">
        <v>200000</v>
      </c>
      <c r="E11" s="4">
        <v>200000</v>
      </c>
      <c r="F11" s="4">
        <v>0</v>
      </c>
      <c r="G11" s="4">
        <v>34220</v>
      </c>
      <c r="H11" s="341">
        <v>5000</v>
      </c>
      <c r="I11" s="4">
        <v>15780</v>
      </c>
      <c r="J11" s="4">
        <v>145000</v>
      </c>
      <c r="K11" s="341">
        <v>15780</v>
      </c>
      <c r="L11" s="341">
        <v>0</v>
      </c>
      <c r="M11" s="4"/>
      <c r="N11" s="341">
        <v>0</v>
      </c>
      <c r="O11" s="3"/>
      <c r="P11" s="3" t="s">
        <v>273</v>
      </c>
      <c r="Q11" s="378"/>
      <c r="R11" s="378"/>
      <c r="S11" s="378"/>
      <c r="T11" s="378"/>
      <c r="U11" s="241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1:44" s="5" customFormat="1" ht="35.1" customHeight="1">
      <c r="A12" s="383">
        <f t="shared" si="0"/>
        <v>8</v>
      </c>
      <c r="B12" s="17">
        <v>20076</v>
      </c>
      <c r="C12" s="3" t="s">
        <v>396</v>
      </c>
      <c r="D12" s="341">
        <v>220000</v>
      </c>
      <c r="E12" s="341">
        <v>220000</v>
      </c>
      <c r="F12" s="341">
        <v>0</v>
      </c>
      <c r="G12" s="341">
        <v>143821</v>
      </c>
      <c r="H12" s="341">
        <v>56179</v>
      </c>
      <c r="I12" s="341"/>
      <c r="J12" s="341">
        <v>20000</v>
      </c>
      <c r="K12" s="341">
        <v>0</v>
      </c>
      <c r="L12" s="341">
        <v>0</v>
      </c>
      <c r="M12" s="341"/>
      <c r="N12" s="341">
        <v>0</v>
      </c>
      <c r="O12" s="341"/>
      <c r="P12" s="3" t="s">
        <v>687</v>
      </c>
      <c r="Q12" s="378"/>
      <c r="R12" s="378"/>
      <c r="S12" s="378"/>
      <c r="T12" s="378"/>
      <c r="U12" s="241"/>
      <c r="V12" s="242"/>
      <c r="W12" s="242"/>
      <c r="X12" s="242"/>
      <c r="Y12" s="242"/>
      <c r="Z12" s="242"/>
      <c r="AA12" s="242"/>
      <c r="AB12" s="242"/>
      <c r="AC12" s="242"/>
      <c r="AD12" s="242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</row>
    <row r="13" spans="1:44" s="5" customFormat="1" ht="66.75" customHeight="1">
      <c r="A13" s="383">
        <f t="shared" si="0"/>
        <v>9</v>
      </c>
      <c r="B13" s="17">
        <v>20077</v>
      </c>
      <c r="C13" s="383" t="s">
        <v>204</v>
      </c>
      <c r="D13" s="341">
        <v>4000000</v>
      </c>
      <c r="E13" s="341">
        <v>3000000</v>
      </c>
      <c r="F13" s="341">
        <v>1000000</v>
      </c>
      <c r="G13" s="341">
        <v>999349</v>
      </c>
      <c r="H13" s="341">
        <v>2000651</v>
      </c>
      <c r="I13" s="341">
        <v>1000000</v>
      </c>
      <c r="J13" s="341">
        <v>0</v>
      </c>
      <c r="K13" s="341">
        <v>0</v>
      </c>
      <c r="L13" s="341">
        <v>1000000</v>
      </c>
      <c r="M13" s="341"/>
      <c r="N13" s="341">
        <v>0</v>
      </c>
      <c r="O13" s="341">
        <v>1000000</v>
      </c>
      <c r="P13" s="383" t="s">
        <v>688</v>
      </c>
      <c r="Q13" s="385"/>
      <c r="R13" s="385"/>
      <c r="S13" s="385"/>
      <c r="T13" s="385"/>
      <c r="U13" s="241"/>
      <c r="V13" s="124"/>
      <c r="W13" s="124"/>
      <c r="X13" s="124"/>
      <c r="Y13" s="124"/>
      <c r="Z13" s="124"/>
      <c r="AA13" s="124"/>
      <c r="AB13" s="124"/>
      <c r="AC13" s="124"/>
      <c r="AD13" s="124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</row>
    <row r="14" spans="1:44" s="5" customFormat="1" ht="80.25" customHeight="1">
      <c r="A14" s="383">
        <f t="shared" si="0"/>
        <v>10</v>
      </c>
      <c r="B14" s="17">
        <v>20078</v>
      </c>
      <c r="C14" s="3" t="s">
        <v>398</v>
      </c>
      <c r="D14" s="341">
        <v>4600000</v>
      </c>
      <c r="E14" s="341">
        <v>4600000</v>
      </c>
      <c r="F14" s="341">
        <v>0</v>
      </c>
      <c r="G14" s="341">
        <v>2179149</v>
      </c>
      <c r="H14" s="386">
        <v>2420851</v>
      </c>
      <c r="I14" s="387"/>
      <c r="J14" s="341">
        <v>0</v>
      </c>
      <c r="K14" s="341">
        <v>0</v>
      </c>
      <c r="L14" s="341">
        <v>0</v>
      </c>
      <c r="M14" s="341"/>
      <c r="N14" s="341">
        <v>0</v>
      </c>
      <c r="O14" s="341"/>
      <c r="P14" s="3" t="s">
        <v>877</v>
      </c>
      <c r="Q14" s="378"/>
      <c r="R14" s="378"/>
      <c r="S14" s="378"/>
      <c r="T14" s="378"/>
      <c r="U14" s="241"/>
      <c r="V14" s="242"/>
      <c r="W14" s="242"/>
      <c r="X14" s="242"/>
      <c r="Y14" s="242"/>
      <c r="Z14" s="242"/>
      <c r="AA14" s="242"/>
      <c r="AB14" s="242"/>
      <c r="AC14" s="242"/>
      <c r="AD14" s="242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</row>
    <row r="15" spans="1:44" s="5" customFormat="1" ht="50.25" customHeight="1">
      <c r="A15" s="383">
        <f t="shared" si="0"/>
        <v>11</v>
      </c>
      <c r="B15" s="17">
        <v>20085</v>
      </c>
      <c r="C15" s="17" t="s">
        <v>822</v>
      </c>
      <c r="D15" s="341">
        <v>700000</v>
      </c>
      <c r="E15" s="341">
        <v>700000</v>
      </c>
      <c r="F15" s="341">
        <v>0</v>
      </c>
      <c r="G15" s="341">
        <v>199534</v>
      </c>
      <c r="H15" s="341">
        <v>365466</v>
      </c>
      <c r="I15" s="341"/>
      <c r="J15" s="341">
        <v>135000</v>
      </c>
      <c r="K15" s="341">
        <v>0</v>
      </c>
      <c r="L15" s="341">
        <v>0</v>
      </c>
      <c r="M15" s="341"/>
      <c r="N15" s="341">
        <v>0</v>
      </c>
      <c r="O15" s="341"/>
      <c r="P15" s="3" t="s">
        <v>823</v>
      </c>
      <c r="Q15" s="378"/>
      <c r="R15" s="378"/>
      <c r="S15" s="378"/>
      <c r="T15" s="378"/>
      <c r="U15" s="241"/>
      <c r="V15" s="242"/>
      <c r="W15" s="242"/>
      <c r="X15" s="242"/>
      <c r="Y15" s="242"/>
      <c r="Z15" s="242"/>
      <c r="AA15" s="242"/>
      <c r="AB15" s="242"/>
      <c r="AC15" s="242"/>
      <c r="AD15" s="242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7"/>
      <c r="AP15" s="267"/>
      <c r="AQ15" s="267"/>
      <c r="AR15" s="267"/>
    </row>
    <row r="16" spans="1:44" s="5" customFormat="1" ht="67.5" customHeight="1">
      <c r="A16" s="383">
        <f t="shared" si="0"/>
        <v>12</v>
      </c>
      <c r="B16" s="17">
        <v>20134</v>
      </c>
      <c r="C16" s="180" t="s">
        <v>824</v>
      </c>
      <c r="D16" s="94">
        <v>200000</v>
      </c>
      <c r="E16" s="94">
        <v>200000</v>
      </c>
      <c r="F16" s="94">
        <v>0</v>
      </c>
      <c r="G16" s="94">
        <v>0</v>
      </c>
      <c r="H16" s="341">
        <v>0</v>
      </c>
      <c r="I16" s="94"/>
      <c r="J16" s="94">
        <v>200000</v>
      </c>
      <c r="K16" s="341">
        <v>0</v>
      </c>
      <c r="L16" s="94">
        <v>0</v>
      </c>
      <c r="M16" s="94"/>
      <c r="N16" s="341">
        <v>0</v>
      </c>
      <c r="O16" s="341"/>
      <c r="P16" s="3" t="s">
        <v>878</v>
      </c>
      <c r="Q16" s="378"/>
      <c r="R16" s="378"/>
      <c r="S16" s="378"/>
      <c r="T16" s="378"/>
      <c r="U16" s="241"/>
      <c r="V16" s="173"/>
      <c r="W16" s="173"/>
      <c r="X16" s="173"/>
      <c r="Y16" s="173"/>
      <c r="Z16" s="173"/>
      <c r="AA16" s="173"/>
      <c r="AB16" s="173"/>
      <c r="AC16" s="173"/>
      <c r="AD16" s="173"/>
      <c r="AE16" s="267"/>
      <c r="AF16" s="267"/>
      <c r="AG16" s="267"/>
      <c r="AH16" s="267"/>
      <c r="AI16" s="267"/>
      <c r="AJ16" s="267"/>
      <c r="AK16" s="267"/>
      <c r="AL16" s="267"/>
      <c r="AM16" s="267"/>
    </row>
    <row r="17" spans="1:39" s="5" customFormat="1" ht="45">
      <c r="A17" s="383">
        <f t="shared" si="0"/>
        <v>13</v>
      </c>
      <c r="B17" s="17">
        <v>20175</v>
      </c>
      <c r="C17" s="106" t="s">
        <v>664</v>
      </c>
      <c r="D17" s="94">
        <v>100000</v>
      </c>
      <c r="E17" s="94">
        <v>100000</v>
      </c>
      <c r="F17" s="94">
        <v>0</v>
      </c>
      <c r="G17" s="94">
        <v>0</v>
      </c>
      <c r="H17" s="94">
        <v>0</v>
      </c>
      <c r="I17" s="94"/>
      <c r="J17" s="94">
        <v>100000</v>
      </c>
      <c r="K17" s="341">
        <v>0</v>
      </c>
      <c r="L17" s="94">
        <v>0</v>
      </c>
      <c r="M17" s="94"/>
      <c r="N17" s="341">
        <v>0</v>
      </c>
      <c r="O17" s="94"/>
      <c r="P17" s="3" t="s">
        <v>663</v>
      </c>
      <c r="Q17" s="378"/>
      <c r="R17" s="378"/>
      <c r="S17" s="378"/>
      <c r="T17" s="378"/>
      <c r="U17" s="102"/>
      <c r="V17" s="102"/>
      <c r="W17" s="102"/>
      <c r="X17" s="102"/>
      <c r="Y17" s="102"/>
      <c r="Z17" s="102"/>
      <c r="AA17" s="102"/>
      <c r="AB17" s="217"/>
      <c r="AC17" s="217"/>
      <c r="AD17" s="217"/>
      <c r="AE17" s="217"/>
      <c r="AF17" s="217"/>
      <c r="AG17" s="217"/>
      <c r="AH17" s="217"/>
      <c r="AI17" s="217"/>
      <c r="AJ17" s="217"/>
    </row>
    <row r="18" spans="1:39" s="36" customFormat="1" ht="35.1" customHeight="1">
      <c r="A18" s="200">
        <f>COUNT(A5:A17)</f>
        <v>13</v>
      </c>
      <c r="B18" s="18"/>
      <c r="C18" s="176" t="s">
        <v>61</v>
      </c>
      <c r="D18" s="200">
        <f t="shared" ref="D18:J18" si="1">SUM(D5:D17)</f>
        <v>107020000</v>
      </c>
      <c r="E18" s="200">
        <f t="shared" si="1"/>
        <v>105870000</v>
      </c>
      <c r="F18" s="200">
        <f t="shared" si="1"/>
        <v>1150000</v>
      </c>
      <c r="G18" s="200">
        <f t="shared" si="1"/>
        <v>56217980</v>
      </c>
      <c r="H18" s="200">
        <f t="shared" si="1"/>
        <v>7019240</v>
      </c>
      <c r="I18" s="200">
        <f t="shared" si="1"/>
        <v>2765780</v>
      </c>
      <c r="J18" s="200">
        <f t="shared" si="1"/>
        <v>41017000</v>
      </c>
      <c r="K18" s="200">
        <f>SUM(K5:K17)</f>
        <v>15780</v>
      </c>
      <c r="L18" s="200">
        <f t="shared" ref="L18:O18" si="2">SUM(L5:L17)</f>
        <v>2750000</v>
      </c>
      <c r="M18" s="200">
        <f t="shared" si="2"/>
        <v>500000</v>
      </c>
      <c r="N18" s="200">
        <f t="shared" si="2"/>
        <v>1250000</v>
      </c>
      <c r="O18" s="200">
        <f t="shared" si="2"/>
        <v>1000000</v>
      </c>
      <c r="P18" s="18"/>
      <c r="Q18" s="378"/>
      <c r="R18" s="378"/>
      <c r="S18" s="378"/>
      <c r="T18" s="378"/>
      <c r="U18" s="241"/>
      <c r="V18" s="196"/>
      <c r="W18" s="196"/>
      <c r="X18" s="196"/>
      <c r="Y18" s="196"/>
      <c r="Z18" s="196"/>
      <c r="AA18" s="196"/>
      <c r="AB18" s="196"/>
      <c r="AC18" s="196"/>
      <c r="AD18" s="196"/>
      <c r="AE18" s="253"/>
      <c r="AF18" s="253"/>
      <c r="AG18" s="253"/>
      <c r="AH18" s="253"/>
      <c r="AI18" s="253"/>
      <c r="AJ18" s="253"/>
      <c r="AK18" s="253"/>
      <c r="AL18" s="253"/>
      <c r="AM18" s="253"/>
    </row>
    <row r="19" spans="1:39" ht="31.5" customHeight="1"/>
    <row r="24" spans="1:39" ht="37.5" customHeight="1"/>
    <row r="35" ht="48.75" customHeight="1"/>
    <row r="36" ht="31.5" customHeight="1"/>
    <row r="38" ht="45.75" customHeight="1"/>
    <row r="40" ht="33.75" customHeight="1"/>
    <row r="43" ht="27.75" customHeight="1"/>
    <row r="95" spans="1:1">
      <c r="A95" s="124">
        <f>COUNT(A5:A94)</f>
        <v>14</v>
      </c>
    </row>
    <row r="98" spans="1:1">
      <c r="A98" s="124">
        <f>A95+1</f>
        <v>15</v>
      </c>
    </row>
    <row r="101" spans="1:1" ht="37.9" customHeight="1"/>
    <row r="104" spans="1:1" ht="70.900000000000006" customHeight="1"/>
    <row r="107" spans="1:1" ht="72" customHeight="1"/>
    <row r="109" spans="1:1" ht="43.9" customHeight="1"/>
    <row r="111" spans="1:1" ht="30" customHeight="1"/>
  </sheetData>
  <conditionalFormatting sqref="A1:H1 O1:O2 M4:O4 Q1:T1048576 J1:N1 A2:N2 A3:O3 F5:O5 I6:O10">
    <cfRule type="cellIs" dxfId="22" priority="6" operator="equal">
      <formula>0</formula>
    </cfRule>
  </conditionalFormatting>
  <conditionalFormatting sqref="B4:C4 A5:A17 F6:G10 H6:H16 L11 N11 K11:K17">
    <cfRule type="cellIs" dxfId="21" priority="53" operator="equal">
      <formula>0</formula>
    </cfRule>
  </conditionalFormatting>
  <conditionalFormatting sqref="B5:E10">
    <cfRule type="cellIs" dxfId="20" priority="33" operator="equal">
      <formula>0</formula>
    </cfRule>
  </conditionalFormatting>
  <conditionalFormatting sqref="C13">
    <cfRule type="cellIs" dxfId="19" priority="50" operator="equal">
      <formula>0</formula>
    </cfRule>
  </conditionalFormatting>
  <conditionalFormatting sqref="D12:G15">
    <cfRule type="cellIs" dxfId="18" priority="32" operator="equal">
      <formula>0</formula>
    </cfRule>
  </conditionalFormatting>
  <conditionalFormatting sqref="F5:F10">
    <cfRule type="cellIs" dxfId="17" priority="54" operator="equal">
      <formula>0</formula>
    </cfRule>
  </conditionalFormatting>
  <conditionalFormatting sqref="F12:F15">
    <cfRule type="cellIs" dxfId="16" priority="46" operator="equal">
      <formula>0</formula>
    </cfRule>
  </conditionalFormatting>
  <conditionalFormatting sqref="I12:J15 L12:N15">
    <cfRule type="cellIs" dxfId="15" priority="45" operator="equal">
      <formula>0</formula>
    </cfRule>
  </conditionalFormatting>
  <conditionalFormatting sqref="J11">
    <cfRule type="cellIs" dxfId="14" priority="44" operator="lessThan">
      <formula>0</formula>
    </cfRule>
  </conditionalFormatting>
  <conditionalFormatting sqref="N16:N17">
    <cfRule type="cellIs" dxfId="13" priority="34" operator="equal">
      <formula>0</formula>
    </cfRule>
  </conditionalFormatting>
  <conditionalFormatting sqref="O12:O16">
    <cfRule type="cellIs" dxfId="12" priority="43" operator="equal">
      <formula>0</formula>
    </cfRule>
  </conditionalFormatting>
  <conditionalFormatting sqref="P1:P10">
    <cfRule type="cellIs" dxfId="11" priority="27" operator="equal">
      <formula>0</formula>
    </cfRule>
  </conditionalFormatting>
  <conditionalFormatting sqref="P13">
    <cfRule type="cellIs" dxfId="10" priority="49" operator="equal">
      <formula>0</formula>
    </cfRule>
  </conditionalFormatting>
  <conditionalFormatting sqref="U1:U2 U4:U10">
    <cfRule type="cellIs" dxfId="9" priority="41" operator="equal">
      <formula>0</formula>
    </cfRule>
  </conditionalFormatting>
  <conditionalFormatting sqref="U12:U15">
    <cfRule type="cellIs" dxfId="8" priority="40" operator="equal">
      <formula>0</formula>
    </cfRule>
  </conditionalFormatting>
  <conditionalFormatting sqref="V5:V10">
    <cfRule type="cellIs" dxfId="7" priority="48" operator="equal">
      <formula>0</formula>
    </cfRule>
  </conditionalFormatting>
  <conditionalFormatting sqref="Z8:Z10">
    <cfRule type="cellIs" dxfId="6" priority="47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7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3:Q19"/>
  <sheetViews>
    <sheetView showZeros="0" rightToLeft="1" workbookViewId="0">
      <selection activeCell="F6" sqref="F6:F8"/>
    </sheetView>
  </sheetViews>
  <sheetFormatPr defaultColWidth="9.140625" defaultRowHeight="14.25"/>
  <cols>
    <col min="1" max="3" width="4.140625" style="191" customWidth="1"/>
    <col min="4" max="4" width="34.85546875" style="191" customWidth="1"/>
    <col min="5" max="5" width="23.85546875" style="191" customWidth="1"/>
    <col min="6" max="6" width="10.85546875" style="191" customWidth="1"/>
    <col min="7" max="7" width="5.5703125" style="191" customWidth="1"/>
    <col min="8" max="9" width="12.140625" style="191" customWidth="1"/>
    <col min="10" max="10" width="7.85546875" style="191" customWidth="1"/>
    <col min="11" max="16384" width="9.140625" style="191"/>
  </cols>
  <sheetData>
    <row r="3" spans="1:17" ht="20.25">
      <c r="A3" s="190"/>
      <c r="C3" s="192" t="s">
        <v>202</v>
      </c>
      <c r="D3" s="190"/>
      <c r="E3" s="190"/>
      <c r="F3" s="190"/>
      <c r="G3" s="190"/>
      <c r="H3" s="190"/>
      <c r="I3" s="190"/>
      <c r="J3" s="190"/>
      <c r="K3" s="190"/>
      <c r="L3" s="190"/>
    </row>
    <row r="4" spans="1:17" ht="20.25">
      <c r="A4" s="190"/>
      <c r="C4" s="192"/>
      <c r="D4" s="190"/>
      <c r="E4" s="190"/>
      <c r="F4" s="190"/>
      <c r="G4" s="190"/>
      <c r="H4" s="190"/>
      <c r="I4" s="190"/>
      <c r="J4" s="190"/>
      <c r="K4" s="190"/>
      <c r="L4" s="190"/>
    </row>
    <row r="5" spans="1:17" ht="21" thickBot="1">
      <c r="A5" s="190"/>
      <c r="C5" s="192"/>
      <c r="D5" s="190"/>
      <c r="E5" s="190"/>
      <c r="F5" s="190"/>
      <c r="G5" s="190"/>
      <c r="H5" s="190"/>
      <c r="I5" s="190"/>
      <c r="J5" s="190"/>
      <c r="K5" s="190"/>
      <c r="L5" s="190"/>
    </row>
    <row r="6" spans="1:17" ht="16.5" thickBot="1">
      <c r="A6" s="190"/>
      <c r="B6" s="193" t="s">
        <v>86</v>
      </c>
      <c r="C6" s="190" t="s">
        <v>953</v>
      </c>
      <c r="D6" s="190"/>
      <c r="E6" s="190"/>
      <c r="F6" s="194">
        <v>30805000</v>
      </c>
      <c r="I6" s="190"/>
      <c r="J6" s="190"/>
      <c r="K6" s="190"/>
      <c r="L6" s="190"/>
    </row>
    <row r="7" spans="1:17" ht="16.5" thickBot="1">
      <c r="A7" s="190"/>
      <c r="B7" s="193"/>
      <c r="C7" s="190"/>
      <c r="D7" s="190"/>
      <c r="E7" s="190"/>
      <c r="F7" s="521"/>
      <c r="I7" s="190"/>
      <c r="J7" s="190"/>
      <c r="K7" s="190"/>
      <c r="L7" s="190"/>
    </row>
    <row r="8" spans="1:17" s="140" customFormat="1" ht="16.5" thickBot="1">
      <c r="A8" s="522" t="s">
        <v>1026</v>
      </c>
      <c r="B8" s="142" t="s">
        <v>86</v>
      </c>
      <c r="C8" s="139" t="s">
        <v>1025</v>
      </c>
      <c r="D8" s="139"/>
      <c r="F8" s="143">
        <v>11</v>
      </c>
      <c r="I8" s="139"/>
      <c r="J8" s="139"/>
      <c r="K8" s="139"/>
      <c r="L8" s="139"/>
      <c r="M8" s="139"/>
      <c r="N8" s="139"/>
      <c r="O8" s="139"/>
      <c r="P8" s="139"/>
      <c r="Q8" s="139"/>
    </row>
    <row r="9" spans="1:17" ht="15.75">
      <c r="B9" s="193"/>
      <c r="C9" s="190"/>
      <c r="D9" s="190"/>
      <c r="E9" s="190"/>
      <c r="F9" s="190"/>
      <c r="H9" s="190"/>
      <c r="I9" s="190"/>
      <c r="J9" s="190"/>
      <c r="K9" s="190"/>
      <c r="L9" s="190"/>
      <c r="M9" s="190"/>
      <c r="N9" s="190"/>
      <c r="O9" s="190"/>
      <c r="P9" s="190"/>
      <c r="Q9" s="190"/>
    </row>
    <row r="10" spans="1:17" ht="15.75">
      <c r="B10" s="193" t="s">
        <v>86</v>
      </c>
      <c r="C10" s="284" t="s">
        <v>695</v>
      </c>
      <c r="D10" s="190"/>
      <c r="E10" s="190"/>
      <c r="F10" s="190"/>
      <c r="G10" s="190"/>
      <c r="H10" s="190"/>
      <c r="I10" s="190"/>
      <c r="J10" s="190"/>
      <c r="K10" s="190"/>
      <c r="L10" s="190"/>
    </row>
    <row r="11" spans="1:17" ht="15.75">
      <c r="B11" s="193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</row>
    <row r="12" spans="1:17" s="285" customFormat="1" ht="15.75">
      <c r="B12" s="286" t="s">
        <v>86</v>
      </c>
      <c r="C12" s="284" t="s">
        <v>243</v>
      </c>
      <c r="D12" s="284"/>
      <c r="F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</row>
    <row r="13" spans="1:17" s="285" customFormat="1" ht="15.75">
      <c r="C13" s="284" t="s">
        <v>165</v>
      </c>
      <c r="D13" s="284"/>
      <c r="E13" s="284"/>
      <c r="F13" s="284"/>
      <c r="H13" s="284"/>
      <c r="I13" s="284"/>
      <c r="J13" s="284"/>
      <c r="K13" s="284"/>
      <c r="L13" s="284"/>
    </row>
    <row r="14" spans="1:17" ht="15.75">
      <c r="B14" s="193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</row>
    <row r="15" spans="1:17" ht="15.75">
      <c r="B15" s="193" t="s">
        <v>86</v>
      </c>
      <c r="C15" s="284" t="s">
        <v>956</v>
      </c>
      <c r="D15" s="190"/>
      <c r="E15" s="190"/>
      <c r="F15" s="190"/>
      <c r="G15" s="190"/>
      <c r="H15" s="190"/>
      <c r="I15" s="190"/>
      <c r="J15" s="190"/>
      <c r="K15" s="190"/>
      <c r="L15" s="190"/>
    </row>
    <row r="16" spans="1:17" ht="15.75">
      <c r="B16" s="193"/>
      <c r="C16" s="284"/>
      <c r="D16" s="190"/>
      <c r="E16" s="190"/>
      <c r="F16" s="190"/>
      <c r="G16" s="190"/>
      <c r="H16" s="190"/>
      <c r="I16" s="190"/>
      <c r="J16" s="190"/>
      <c r="K16" s="190"/>
      <c r="L16" s="190"/>
    </row>
    <row r="17" spans="1:17" ht="15.75" hidden="1">
      <c r="B17" s="193" t="s">
        <v>86</v>
      </c>
      <c r="C17" s="280" t="s">
        <v>320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</row>
    <row r="18" spans="1:17" s="331" customFormat="1" ht="15.75">
      <c r="A18" s="190"/>
      <c r="B18" s="190"/>
      <c r="C18" s="330"/>
      <c r="E18" s="221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</row>
    <row r="19" spans="1:17" ht="15.75">
      <c r="B19" s="193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6B44-D7E5-4203-A66D-BCF7D8C8EF00}">
  <sheetPr>
    <pageSetUpPr fitToPage="1"/>
  </sheetPr>
  <dimension ref="A1:AG108"/>
  <sheetViews>
    <sheetView showZeros="0" rightToLeft="1" zoomScaleNormal="100" workbookViewId="0">
      <pane xSplit="3" ySplit="4" topLeftCell="D15" activePane="bottomRight" state="frozen"/>
      <selection activeCell="U24" sqref="U24"/>
      <selection pane="topRight" activeCell="U24" sqref="U24"/>
      <selection pane="bottomLeft" activeCell="U24" sqref="U24"/>
      <selection pane="bottomRight" activeCell="A17" sqref="A17:XFD25"/>
    </sheetView>
  </sheetViews>
  <sheetFormatPr defaultColWidth="8.85546875" defaultRowHeight="15"/>
  <cols>
    <col min="1" max="1" width="6" style="102" customWidth="1"/>
    <col min="2" max="2" width="8.85546875" style="102" bestFit="1" customWidth="1"/>
    <col min="3" max="3" width="16.42578125" style="102" bestFit="1" customWidth="1"/>
    <col min="4" max="4" width="11.140625" style="103" bestFit="1" customWidth="1"/>
    <col min="5" max="5" width="11.140625" style="103" customWidth="1"/>
    <col min="6" max="6" width="9.7109375" style="103" customWidth="1"/>
    <col min="7" max="7" width="10.28515625" style="103" bestFit="1" customWidth="1"/>
    <col min="8" max="8" width="9.5703125" style="103" customWidth="1"/>
    <col min="9" max="9" width="10.28515625" style="103" customWidth="1"/>
    <col min="10" max="10" width="10.5703125" style="103" bestFit="1" customWidth="1"/>
    <col min="11" max="11" width="8.85546875" style="103" customWidth="1"/>
    <col min="12" max="13" width="10.140625" style="102" bestFit="1" customWidth="1"/>
    <col min="14" max="14" width="28" style="102" bestFit="1" customWidth="1"/>
    <col min="15" max="15" width="22.28515625" style="102" customWidth="1"/>
    <col min="16" max="16" width="10.7109375" style="102" customWidth="1"/>
    <col min="17" max="17" width="18.140625" style="102" customWidth="1"/>
    <col min="18" max="24" width="10.7109375" style="111" customWidth="1"/>
    <col min="25" max="25" width="8.85546875" style="111"/>
    <col min="26" max="16384" width="8.85546875" style="102"/>
  </cols>
  <sheetData>
    <row r="1" spans="1:33" s="110" customFormat="1" ht="18.7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O1" s="102"/>
      <c r="P1" s="102"/>
      <c r="Q1" s="102"/>
      <c r="R1" s="111"/>
      <c r="S1" s="111"/>
      <c r="T1" s="111"/>
      <c r="U1" s="111"/>
      <c r="V1" s="111"/>
      <c r="W1" s="111"/>
      <c r="X1" s="111"/>
      <c r="Y1" s="111"/>
    </row>
    <row r="2" spans="1:33" ht="18.75">
      <c r="A2" s="121" t="s">
        <v>202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33" ht="21" customHeight="1">
      <c r="M3" s="121"/>
    </row>
    <row r="4" spans="1:33" s="111" customFormat="1" ht="76.5" customHeight="1">
      <c r="A4" s="101" t="s">
        <v>0</v>
      </c>
      <c r="B4" s="101" t="s">
        <v>1</v>
      </c>
      <c r="C4" s="101" t="s">
        <v>2</v>
      </c>
      <c r="D4" s="12" t="s">
        <v>58</v>
      </c>
      <c r="E4" s="12" t="s">
        <v>4</v>
      </c>
      <c r="F4" s="12" t="s">
        <v>5</v>
      </c>
      <c r="G4" s="12" t="s">
        <v>6</v>
      </c>
      <c r="H4" s="12" t="s">
        <v>934</v>
      </c>
      <c r="I4" s="12" t="s">
        <v>762</v>
      </c>
      <c r="J4" s="2" t="s">
        <v>763</v>
      </c>
      <c r="K4" s="2" t="s">
        <v>952</v>
      </c>
      <c r="L4" s="2" t="s">
        <v>765</v>
      </c>
      <c r="M4" s="101" t="s">
        <v>7</v>
      </c>
      <c r="N4" s="312" t="s">
        <v>176</v>
      </c>
      <c r="O4" s="102"/>
      <c r="P4" s="102"/>
      <c r="Q4" s="102"/>
    </row>
    <row r="5" spans="1:33" s="105" customFormat="1" ht="49.5" customHeight="1">
      <c r="A5" s="106">
        <v>1</v>
      </c>
      <c r="B5" s="106">
        <v>470</v>
      </c>
      <c r="C5" s="106" t="s">
        <v>41</v>
      </c>
      <c r="D5" s="94">
        <v>2130000</v>
      </c>
      <c r="E5" s="94">
        <v>2130000</v>
      </c>
      <c r="F5" s="94">
        <v>0</v>
      </c>
      <c r="G5" s="94">
        <v>1737007</v>
      </c>
      <c r="H5" s="94">
        <v>92993</v>
      </c>
      <c r="I5" s="94">
        <v>180000</v>
      </c>
      <c r="J5" s="94">
        <v>120000</v>
      </c>
      <c r="K5" s="94">
        <v>0</v>
      </c>
      <c r="L5" s="94">
        <v>180000</v>
      </c>
      <c r="M5" s="94">
        <v>180000</v>
      </c>
      <c r="N5" s="175" t="s">
        <v>200</v>
      </c>
      <c r="O5" s="102"/>
      <c r="P5" s="102"/>
      <c r="Q5" s="102"/>
      <c r="R5" s="111"/>
      <c r="S5" s="111"/>
      <c r="T5" s="111"/>
      <c r="U5" s="111"/>
      <c r="V5" s="111"/>
      <c r="W5" s="111"/>
      <c r="X5" s="111"/>
      <c r="Y5" s="111"/>
    </row>
    <row r="6" spans="1:33" s="105" customFormat="1" ht="35.1" customHeight="1">
      <c r="A6" s="106">
        <f>A5+1</f>
        <v>2</v>
      </c>
      <c r="B6" s="106">
        <v>1066</v>
      </c>
      <c r="C6" s="106" t="s">
        <v>42</v>
      </c>
      <c r="D6" s="94">
        <v>75000</v>
      </c>
      <c r="E6" s="94">
        <v>75000</v>
      </c>
      <c r="F6" s="94">
        <v>0</v>
      </c>
      <c r="G6" s="94">
        <v>40172</v>
      </c>
      <c r="H6" s="94">
        <v>34828</v>
      </c>
      <c r="I6" s="94"/>
      <c r="J6" s="94">
        <v>0</v>
      </c>
      <c r="K6" s="94">
        <v>0</v>
      </c>
      <c r="L6" s="94">
        <v>0</v>
      </c>
      <c r="M6" s="94">
        <v>0</v>
      </c>
      <c r="N6" s="180" t="s">
        <v>211</v>
      </c>
      <c r="O6" s="102"/>
      <c r="P6" s="102"/>
      <c r="Q6" s="102"/>
      <c r="R6" s="111"/>
      <c r="S6" s="111"/>
      <c r="T6" s="111"/>
      <c r="U6" s="111"/>
      <c r="V6" s="111"/>
      <c r="W6" s="111"/>
      <c r="X6" s="111"/>
      <c r="Y6" s="111"/>
    </row>
    <row r="7" spans="1:33" s="105" customFormat="1" ht="68.25" customHeight="1">
      <c r="A7" s="106">
        <f t="shared" ref="A7:A15" si="0">A6+1</f>
        <v>3</v>
      </c>
      <c r="B7" s="106">
        <v>1177</v>
      </c>
      <c r="C7" s="106" t="s">
        <v>954</v>
      </c>
      <c r="D7" s="94">
        <v>118957000</v>
      </c>
      <c r="E7" s="94">
        <v>118957000</v>
      </c>
      <c r="F7" s="94">
        <v>0</v>
      </c>
      <c r="G7" s="94">
        <v>27379753</v>
      </c>
      <c r="H7" s="94">
        <v>1577247</v>
      </c>
      <c r="I7" s="94">
        <v>30000000</v>
      </c>
      <c r="J7" s="94">
        <v>60000000</v>
      </c>
      <c r="K7" s="94">
        <v>0</v>
      </c>
      <c r="L7" s="94">
        <v>30000000</v>
      </c>
      <c r="M7" s="94">
        <v>30000000</v>
      </c>
      <c r="N7" s="180" t="s">
        <v>955</v>
      </c>
      <c r="O7" s="102"/>
      <c r="P7" s="102"/>
      <c r="Q7" s="102"/>
      <c r="R7" s="111"/>
      <c r="S7" s="111"/>
      <c r="T7" s="111"/>
      <c r="U7" s="111"/>
      <c r="V7" s="111"/>
      <c r="W7" s="111"/>
      <c r="X7" s="111"/>
      <c r="Y7" s="111"/>
    </row>
    <row r="8" spans="1:33" s="105" customFormat="1" ht="35.1" customHeight="1">
      <c r="A8" s="106">
        <f t="shared" si="0"/>
        <v>4</v>
      </c>
      <c r="B8" s="106">
        <v>1258</v>
      </c>
      <c r="C8" s="106" t="s">
        <v>43</v>
      </c>
      <c r="D8" s="94">
        <v>1400000</v>
      </c>
      <c r="E8" s="94">
        <v>1400000</v>
      </c>
      <c r="F8" s="94">
        <v>0</v>
      </c>
      <c r="G8" s="94">
        <v>977752</v>
      </c>
      <c r="H8" s="94">
        <v>222248</v>
      </c>
      <c r="I8" s="94"/>
      <c r="J8" s="94">
        <v>200000</v>
      </c>
      <c r="K8" s="94">
        <v>0</v>
      </c>
      <c r="L8" s="94">
        <v>0</v>
      </c>
      <c r="M8" s="94">
        <v>0</v>
      </c>
      <c r="N8" s="171" t="s">
        <v>175</v>
      </c>
      <c r="O8" s="102"/>
      <c r="P8" s="102"/>
      <c r="Q8" s="102"/>
      <c r="R8" s="111"/>
      <c r="S8" s="111"/>
      <c r="T8" s="111"/>
      <c r="U8" s="111"/>
      <c r="V8" s="111"/>
      <c r="W8" s="111"/>
      <c r="X8" s="111"/>
      <c r="Y8" s="111"/>
    </row>
    <row r="9" spans="1:33" s="105" customFormat="1" ht="61.5" customHeight="1">
      <c r="A9" s="106">
        <f t="shared" si="0"/>
        <v>5</v>
      </c>
      <c r="B9" s="106">
        <v>1330</v>
      </c>
      <c r="C9" s="106" t="s">
        <v>44</v>
      </c>
      <c r="D9" s="94">
        <v>17249825</v>
      </c>
      <c r="E9" s="94">
        <v>17249825</v>
      </c>
      <c r="F9" s="94">
        <v>0</v>
      </c>
      <c r="G9" s="94">
        <v>16751098</v>
      </c>
      <c r="H9" s="94">
        <v>498727</v>
      </c>
      <c r="I9" s="94"/>
      <c r="J9" s="94">
        <v>0</v>
      </c>
      <c r="K9" s="94">
        <v>0</v>
      </c>
      <c r="L9" s="94">
        <v>0</v>
      </c>
      <c r="M9" s="94">
        <v>0</v>
      </c>
      <c r="N9" s="180" t="s">
        <v>694</v>
      </c>
      <c r="O9" s="102"/>
      <c r="P9" s="102"/>
      <c r="Q9" s="102"/>
      <c r="R9" s="111"/>
      <c r="S9" s="111"/>
      <c r="T9" s="111"/>
      <c r="U9" s="111"/>
      <c r="V9" s="111"/>
      <c r="W9" s="111"/>
      <c r="X9" s="111"/>
      <c r="Y9" s="111"/>
    </row>
    <row r="10" spans="1:33" s="105" customFormat="1" ht="35.1" customHeight="1">
      <c r="A10" s="106">
        <f t="shared" si="0"/>
        <v>6</v>
      </c>
      <c r="B10" s="106">
        <v>1993</v>
      </c>
      <c r="C10" s="106" t="s">
        <v>85</v>
      </c>
      <c r="D10" s="94">
        <v>6000000</v>
      </c>
      <c r="E10" s="94">
        <v>6000000</v>
      </c>
      <c r="F10" s="94">
        <v>0</v>
      </c>
      <c r="G10" s="94">
        <v>5968176</v>
      </c>
      <c r="H10" s="94">
        <v>31824</v>
      </c>
      <c r="I10" s="94"/>
      <c r="J10" s="94">
        <v>0</v>
      </c>
      <c r="K10" s="94">
        <v>0</v>
      </c>
      <c r="L10" s="94">
        <v>0</v>
      </c>
      <c r="M10" s="94">
        <v>0</v>
      </c>
      <c r="N10" s="180" t="s">
        <v>201</v>
      </c>
      <c r="O10" s="102"/>
      <c r="P10" s="102"/>
      <c r="Q10" s="102"/>
      <c r="R10" s="111"/>
      <c r="S10" s="111"/>
      <c r="T10" s="111"/>
      <c r="U10" s="111"/>
      <c r="V10" s="111"/>
      <c r="W10" s="111"/>
      <c r="X10" s="111"/>
      <c r="Y10" s="111"/>
    </row>
    <row r="11" spans="1:33" s="105" customFormat="1" ht="35.1" customHeight="1">
      <c r="A11" s="106">
        <f t="shared" si="0"/>
        <v>7</v>
      </c>
      <c r="B11" s="106">
        <v>2055</v>
      </c>
      <c r="C11" s="106" t="s">
        <v>199</v>
      </c>
      <c r="D11" s="94">
        <v>220000</v>
      </c>
      <c r="E11" s="94">
        <v>220000</v>
      </c>
      <c r="F11" s="94">
        <v>0</v>
      </c>
      <c r="G11" s="94">
        <v>122292</v>
      </c>
      <c r="H11" s="94">
        <v>77708</v>
      </c>
      <c r="I11" s="94"/>
      <c r="J11" s="94">
        <v>20000</v>
      </c>
      <c r="K11" s="94">
        <v>0</v>
      </c>
      <c r="L11" s="94">
        <v>0</v>
      </c>
      <c r="M11" s="94">
        <v>0</v>
      </c>
      <c r="N11" s="180" t="s">
        <v>212</v>
      </c>
      <c r="O11" s="102"/>
      <c r="P11" s="102"/>
      <c r="Q11" s="102"/>
      <c r="R11" s="111"/>
      <c r="S11" s="111"/>
      <c r="T11" s="111"/>
      <c r="U11" s="111"/>
      <c r="V11" s="111"/>
      <c r="W11" s="111"/>
      <c r="X11" s="111"/>
      <c r="Y11" s="111"/>
    </row>
    <row r="12" spans="1:33" s="105" customFormat="1" ht="35.1" customHeight="1">
      <c r="A12" s="106">
        <f t="shared" si="0"/>
        <v>8</v>
      </c>
      <c r="B12" s="106">
        <v>2072</v>
      </c>
      <c r="C12" s="106" t="s">
        <v>225</v>
      </c>
      <c r="D12" s="94">
        <v>100000</v>
      </c>
      <c r="E12" s="94">
        <v>100000</v>
      </c>
      <c r="F12" s="94">
        <v>0</v>
      </c>
      <c r="G12" s="94">
        <v>33398</v>
      </c>
      <c r="H12" s="94">
        <v>66602</v>
      </c>
      <c r="I12" s="94"/>
      <c r="J12" s="94">
        <v>0</v>
      </c>
      <c r="K12" s="94">
        <v>0</v>
      </c>
      <c r="L12" s="94">
        <v>0</v>
      </c>
      <c r="M12" s="94">
        <v>0</v>
      </c>
      <c r="N12" s="180" t="s">
        <v>213</v>
      </c>
      <c r="O12" s="102"/>
      <c r="P12" s="102"/>
      <c r="Q12" s="102"/>
      <c r="R12" s="111"/>
      <c r="S12" s="111"/>
      <c r="T12" s="111"/>
      <c r="U12" s="111"/>
      <c r="V12" s="111"/>
      <c r="W12" s="111"/>
      <c r="X12" s="111"/>
      <c r="Y12" s="111"/>
    </row>
    <row r="13" spans="1:33" s="5" customFormat="1" ht="80.25" customHeight="1">
      <c r="A13" s="106">
        <f t="shared" si="0"/>
        <v>9</v>
      </c>
      <c r="B13" s="17">
        <v>20135</v>
      </c>
      <c r="C13" s="106" t="s">
        <v>545</v>
      </c>
      <c r="D13" s="94">
        <v>5000000</v>
      </c>
      <c r="E13" s="94">
        <v>5000000</v>
      </c>
      <c r="F13" s="94">
        <v>0</v>
      </c>
      <c r="G13" s="94">
        <v>3397230</v>
      </c>
      <c r="H13" s="94">
        <v>1152770</v>
      </c>
      <c r="I13" s="94"/>
      <c r="J13" s="94">
        <v>450000</v>
      </c>
      <c r="K13" s="94">
        <v>0</v>
      </c>
      <c r="L13" s="94">
        <v>0</v>
      </c>
      <c r="M13" s="94">
        <v>0</v>
      </c>
      <c r="N13" s="3" t="s">
        <v>546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217"/>
      <c r="Z13" s="217"/>
      <c r="AA13" s="217"/>
      <c r="AB13" s="217"/>
      <c r="AC13" s="217"/>
      <c r="AD13" s="217"/>
      <c r="AE13" s="217"/>
      <c r="AF13" s="217"/>
      <c r="AG13" s="217"/>
    </row>
    <row r="14" spans="1:33" s="5" customFormat="1" ht="65.25" customHeight="1">
      <c r="A14" s="106">
        <f t="shared" si="0"/>
        <v>10</v>
      </c>
      <c r="B14" s="17">
        <v>20176</v>
      </c>
      <c r="C14" s="106" t="s">
        <v>639</v>
      </c>
      <c r="D14" s="94">
        <v>125000</v>
      </c>
      <c r="E14" s="94">
        <v>125000</v>
      </c>
      <c r="F14" s="94">
        <v>0</v>
      </c>
      <c r="G14" s="94">
        <v>0</v>
      </c>
      <c r="H14" s="94">
        <v>0</v>
      </c>
      <c r="I14" s="94">
        <v>125000</v>
      </c>
      <c r="J14" s="94">
        <v>0</v>
      </c>
      <c r="K14" s="94">
        <v>0</v>
      </c>
      <c r="L14" s="94">
        <v>125000</v>
      </c>
      <c r="M14" s="94">
        <v>125000</v>
      </c>
      <c r="N14" s="3" t="s">
        <v>640</v>
      </c>
      <c r="O14" s="102"/>
      <c r="P14" s="102"/>
      <c r="Q14" s="102"/>
      <c r="R14" s="102"/>
      <c r="S14" s="102"/>
      <c r="T14" s="102"/>
      <c r="U14" s="102"/>
      <c r="V14" s="102"/>
      <c r="W14" s="102"/>
      <c r="X14" s="217"/>
      <c r="Y14" s="217"/>
      <c r="Z14" s="217"/>
      <c r="AA14" s="217"/>
      <c r="AB14" s="217"/>
      <c r="AC14" s="217"/>
      <c r="AD14" s="217"/>
      <c r="AE14" s="217"/>
      <c r="AF14" s="217"/>
    </row>
    <row r="15" spans="1:33" s="5" customFormat="1" ht="52.5" customHeight="1">
      <c r="A15" s="106">
        <f t="shared" si="0"/>
        <v>11</v>
      </c>
      <c r="B15" s="17">
        <v>20221</v>
      </c>
      <c r="C15" s="106" t="s">
        <v>825</v>
      </c>
      <c r="D15" s="94">
        <v>1000000</v>
      </c>
      <c r="E15" s="94"/>
      <c r="F15" s="94">
        <v>1000000</v>
      </c>
      <c r="G15" s="94">
        <v>0</v>
      </c>
      <c r="H15" s="94">
        <v>0</v>
      </c>
      <c r="I15" s="94">
        <v>500000</v>
      </c>
      <c r="J15" s="94">
        <v>500000</v>
      </c>
      <c r="K15" s="94">
        <v>0</v>
      </c>
      <c r="L15" s="94">
        <v>500000</v>
      </c>
      <c r="M15" s="94">
        <v>500000</v>
      </c>
      <c r="N15" s="3" t="s">
        <v>957</v>
      </c>
      <c r="O15" s="102"/>
      <c r="P15" s="102"/>
      <c r="Q15" s="102"/>
      <c r="R15" s="102"/>
      <c r="S15" s="102"/>
      <c r="T15" s="102"/>
      <c r="U15" s="102"/>
      <c r="V15" s="102"/>
      <c r="W15" s="102"/>
      <c r="X15" s="217"/>
      <c r="Y15" s="217"/>
      <c r="Z15" s="217"/>
      <c r="AA15" s="217"/>
      <c r="AB15" s="217"/>
      <c r="AC15" s="217"/>
      <c r="AD15" s="217"/>
      <c r="AE15" s="217"/>
      <c r="AF15" s="217"/>
    </row>
    <row r="16" spans="1:33" s="36" customFormat="1" ht="35.1" customHeight="1">
      <c r="A16" s="200">
        <f>COUNT(A5:A15)</f>
        <v>11</v>
      </c>
      <c r="B16" s="18"/>
      <c r="C16" s="176" t="s">
        <v>61</v>
      </c>
      <c r="D16" s="200">
        <f t="shared" ref="D16:M16" si="1">SUM(D5:D15)</f>
        <v>152256825</v>
      </c>
      <c r="E16" s="200">
        <f t="shared" si="1"/>
        <v>151256825</v>
      </c>
      <c r="F16" s="200">
        <f t="shared" si="1"/>
        <v>1000000</v>
      </c>
      <c r="G16" s="200">
        <f t="shared" si="1"/>
        <v>56406878</v>
      </c>
      <c r="H16" s="200">
        <f t="shared" si="1"/>
        <v>3754947</v>
      </c>
      <c r="I16" s="200">
        <f t="shared" si="1"/>
        <v>30805000</v>
      </c>
      <c r="J16" s="200">
        <f t="shared" si="1"/>
        <v>61290000</v>
      </c>
      <c r="K16" s="200">
        <f t="shared" si="1"/>
        <v>0</v>
      </c>
      <c r="L16" s="200">
        <f t="shared" si="1"/>
        <v>30805000</v>
      </c>
      <c r="M16" s="200">
        <f t="shared" si="1"/>
        <v>30805000</v>
      </c>
      <c r="N16" s="18"/>
      <c r="O16" s="102"/>
      <c r="P16" s="102"/>
      <c r="Q16" s="102"/>
      <c r="R16" s="196"/>
      <c r="S16" s="196"/>
      <c r="T16" s="196"/>
      <c r="U16" s="196"/>
      <c r="V16" s="196"/>
      <c r="W16" s="196"/>
      <c r="X16" s="196"/>
      <c r="Y16" s="253"/>
      <c r="Z16" s="253"/>
      <c r="AA16" s="253"/>
      <c r="AB16" s="253"/>
      <c r="AC16" s="253"/>
      <c r="AD16" s="253"/>
      <c r="AE16" s="253"/>
      <c r="AF16" s="253"/>
      <c r="AG16" s="253"/>
    </row>
    <row r="20" ht="51.75" customHeight="1"/>
    <row r="21" ht="35.25" customHeight="1"/>
    <row r="22" ht="31.5" customHeight="1"/>
    <row r="27" ht="37.5" customHeight="1"/>
    <row r="38" ht="48.75" customHeight="1"/>
    <row r="39" ht="31.5" customHeight="1"/>
    <row r="41" ht="45.75" customHeight="1"/>
    <row r="43" ht="33.75" customHeight="1"/>
    <row r="46" ht="27.75" customHeight="1"/>
    <row r="92" spans="1:1">
      <c r="A92" s="102">
        <f>COUNT(A5:A91)</f>
        <v>12</v>
      </c>
    </row>
    <row r="95" spans="1:1">
      <c r="A95" s="102">
        <f>A92+1</f>
        <v>13</v>
      </c>
    </row>
    <row r="98" ht="37.9" customHeight="1"/>
    <row r="101" ht="70.900000000000006" customHeight="1"/>
    <row r="104" ht="72" customHeight="1"/>
    <row r="106" ht="43.9" customHeight="1"/>
    <row r="108" ht="30" customHeight="1"/>
  </sheetData>
  <sheetProtection formatCells="0" formatColumns="0" formatRows="0" insertColumns="0" insertRows="0" insertHyperlinks="0" deleteColumns="0" deleteRows="0" sort="0" autoFilter="0" pivotTables="0"/>
  <conditionalFormatting sqref="N4">
    <cfRule type="cellIs" dxfId="5" priority="2" operator="equal">
      <formula>0</formula>
    </cfRule>
  </conditionalFormatting>
  <conditionalFormatting sqref="Q4">
    <cfRule type="cellIs" dxfId="4" priority="1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91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47"/>
  <sheetViews>
    <sheetView rightToLeft="1" zoomScaleNormal="100" workbookViewId="0">
      <selection activeCell="D21" sqref="D21:I26"/>
    </sheetView>
  </sheetViews>
  <sheetFormatPr defaultColWidth="9.140625" defaultRowHeight="14.25"/>
  <cols>
    <col min="1" max="2" width="4.140625" style="52" customWidth="1"/>
    <col min="3" max="3" width="34.7109375" style="52" customWidth="1"/>
    <col min="4" max="4" width="18.5703125" style="52" customWidth="1"/>
    <col min="5" max="5" width="12.140625" style="52" customWidth="1"/>
    <col min="6" max="6" width="13" style="52" customWidth="1"/>
    <col min="7" max="7" width="9.140625" style="52" hidden="1" customWidth="1"/>
    <col min="8" max="8" width="12.28515625" style="52" customWidth="1"/>
    <col min="9" max="9" width="13.28515625" style="52" customWidth="1"/>
    <col min="10" max="10" width="7.85546875" style="52" customWidth="1"/>
    <col min="11" max="13" width="9.140625" style="52" customWidth="1"/>
    <col min="14" max="17" width="9.140625" style="52"/>
    <col min="18" max="18" width="9.140625" style="52" customWidth="1"/>
    <col min="19" max="16384" width="9.140625" style="52"/>
  </cols>
  <sheetData>
    <row r="2" spans="1:16" s="62" customFormat="1" ht="18.75">
      <c r="A2" s="60" t="s">
        <v>113</v>
      </c>
      <c r="B2" s="60"/>
      <c r="C2" s="61" t="s">
        <v>838</v>
      </c>
      <c r="D2" s="60"/>
      <c r="E2" s="60"/>
      <c r="F2" s="60"/>
      <c r="H2" s="60"/>
      <c r="I2" s="60"/>
    </row>
    <row r="3" spans="1:16" ht="15.75">
      <c r="A3" s="54"/>
      <c r="B3" s="54"/>
      <c r="C3" s="55"/>
      <c r="D3" s="54"/>
      <c r="E3" s="54"/>
      <c r="F3" s="54"/>
      <c r="H3" s="54"/>
      <c r="I3" s="54"/>
    </row>
    <row r="4" spans="1:16" ht="15.75">
      <c r="C4" s="54" t="s">
        <v>881</v>
      </c>
      <c r="D4" s="54"/>
      <c r="E4" s="54"/>
      <c r="F4" s="54"/>
      <c r="H4" s="54"/>
      <c r="I4" s="54"/>
    </row>
    <row r="5" spans="1:16" ht="15.75">
      <c r="C5" s="54" t="s">
        <v>839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5.75"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15.75">
      <c r="C7" s="54" t="s">
        <v>114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6" ht="15.75"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6" ht="15.75">
      <c r="B9" s="57" t="s">
        <v>86</v>
      </c>
      <c r="C9" s="54" t="s">
        <v>7</v>
      </c>
      <c r="D9" s="63">
        <v>250804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 ht="15.75">
      <c r="B10" s="57" t="s">
        <v>86</v>
      </c>
      <c r="C10" s="54" t="s">
        <v>8</v>
      </c>
      <c r="D10" s="63">
        <v>50000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6" ht="15.75">
      <c r="B11" s="57" t="s">
        <v>86</v>
      </c>
      <c r="C11" s="54" t="s">
        <v>625</v>
      </c>
      <c r="D11" s="63">
        <v>30600</v>
      </c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ht="15.75" hidden="1">
      <c r="B12" s="57" t="s">
        <v>86</v>
      </c>
      <c r="C12" s="54" t="s">
        <v>313</v>
      </c>
      <c r="D12" s="63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6" ht="18">
      <c r="B13" s="57" t="s">
        <v>86</v>
      </c>
      <c r="C13" s="54" t="s">
        <v>115</v>
      </c>
      <c r="D13" s="64">
        <v>66266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ht="18">
      <c r="C14" s="56" t="s">
        <v>61</v>
      </c>
      <c r="D14" s="65">
        <f>SUM(D9:D13)</f>
        <v>397670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6" ht="11.45" hidden="1" customHeight="1">
      <c r="C15" s="56"/>
      <c r="D15" s="65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 spans="1:16" ht="15.75" hidden="1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ht="18">
      <c r="C17" s="56"/>
      <c r="D17" s="65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5.75">
      <c r="B18" s="54"/>
      <c r="C18" s="54" t="s">
        <v>840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 spans="1:16" ht="15.75"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ht="47.25">
      <c r="C20" s="66" t="s">
        <v>116</v>
      </c>
      <c r="D20" s="67" t="s">
        <v>7</v>
      </c>
      <c r="E20" s="67" t="s">
        <v>8</v>
      </c>
      <c r="F20" s="67" t="s">
        <v>625</v>
      </c>
      <c r="G20" s="67" t="s">
        <v>313</v>
      </c>
      <c r="H20" s="67" t="s">
        <v>117</v>
      </c>
      <c r="I20" s="67" t="s">
        <v>61</v>
      </c>
      <c r="J20" s="54"/>
      <c r="K20" s="54"/>
      <c r="L20" s="54"/>
      <c r="M20" s="54"/>
      <c r="N20" s="54"/>
      <c r="O20" s="54"/>
      <c r="P20" s="54"/>
    </row>
    <row r="21" spans="1:16" ht="31.5" customHeight="1">
      <c r="C21" s="68" t="s">
        <v>492</v>
      </c>
      <c r="D21" s="69">
        <v>250804</v>
      </c>
      <c r="E21" s="69">
        <v>50000</v>
      </c>
      <c r="F21" s="69">
        <v>30600</v>
      </c>
      <c r="G21" s="69">
        <v>0</v>
      </c>
      <c r="H21" s="69">
        <v>66266</v>
      </c>
      <c r="I21" s="69">
        <v>397670</v>
      </c>
      <c r="J21" s="54"/>
      <c r="K21" s="54"/>
      <c r="L21" s="54"/>
      <c r="M21" s="54"/>
      <c r="N21" s="54"/>
      <c r="O21" s="54"/>
      <c r="P21" s="54"/>
    </row>
    <row r="22" spans="1:16" ht="31.5" customHeight="1">
      <c r="C22" s="68" t="s">
        <v>841</v>
      </c>
      <c r="D22" s="69">
        <v>209524.77900000001</v>
      </c>
      <c r="E22" s="69">
        <v>41046</v>
      </c>
      <c r="F22" s="69">
        <v>17100</v>
      </c>
      <c r="G22" s="69"/>
      <c r="H22" s="69">
        <v>26318.454000000002</v>
      </c>
      <c r="I22" s="69">
        <v>293989.23300000001</v>
      </c>
      <c r="J22" s="54"/>
      <c r="K22" s="54"/>
      <c r="L22" s="54"/>
      <c r="M22" s="54"/>
      <c r="N22" s="54"/>
      <c r="O22" s="54"/>
      <c r="P22" s="54"/>
    </row>
    <row r="23" spans="1:16" ht="31.5" customHeight="1">
      <c r="C23" s="68" t="s">
        <v>118</v>
      </c>
      <c r="D23" s="69">
        <v>83.541242962632182</v>
      </c>
      <c r="E23" s="69">
        <v>82.091999999999999</v>
      </c>
      <c r="F23" s="69">
        <v>55.882352941176471</v>
      </c>
      <c r="G23" s="69"/>
      <c r="H23" s="69">
        <v>39.716376422298012</v>
      </c>
      <c r="I23" s="69">
        <v>73.927938491714244</v>
      </c>
      <c r="J23" s="54"/>
      <c r="K23" s="54"/>
      <c r="L23" s="54"/>
      <c r="M23" s="54"/>
      <c r="N23" s="54"/>
      <c r="O23" s="54"/>
      <c r="P23" s="54"/>
    </row>
    <row r="24" spans="1:16" ht="31.5" customHeight="1">
      <c r="C24" s="70" t="s">
        <v>844</v>
      </c>
      <c r="D24" s="405">
        <v>126842.31200000001</v>
      </c>
      <c r="E24" s="405">
        <v>21956.147000000001</v>
      </c>
      <c r="F24" s="69">
        <v>-4500</v>
      </c>
      <c r="G24" s="69"/>
      <c r="H24" s="69">
        <v>63556.796999999999</v>
      </c>
      <c r="I24" s="69">
        <v>207855.25599999999</v>
      </c>
      <c r="J24" s="54"/>
      <c r="K24" s="54"/>
      <c r="L24" s="54"/>
      <c r="M24" s="54"/>
      <c r="N24" s="54"/>
      <c r="O24" s="54"/>
      <c r="P24" s="54"/>
    </row>
    <row r="25" spans="1:16" ht="31.5" customHeight="1">
      <c r="C25" s="68" t="s">
        <v>119</v>
      </c>
      <c r="D25" s="69">
        <v>336367.09100000001</v>
      </c>
      <c r="E25" s="69">
        <v>63002.146999999997</v>
      </c>
      <c r="F25" s="69">
        <v>12600</v>
      </c>
      <c r="G25" s="69">
        <v>0</v>
      </c>
      <c r="H25" s="69">
        <v>89875.251000000004</v>
      </c>
      <c r="I25" s="69">
        <v>501844.489</v>
      </c>
      <c r="J25" s="54"/>
      <c r="K25" s="54"/>
      <c r="L25" s="54"/>
      <c r="M25" s="54"/>
      <c r="N25" s="54"/>
      <c r="O25" s="54"/>
      <c r="P25" s="54"/>
    </row>
    <row r="26" spans="1:16" ht="31.5" customHeight="1">
      <c r="C26" s="68" t="s">
        <v>118</v>
      </c>
      <c r="D26" s="69">
        <v>134.11552088483438</v>
      </c>
      <c r="E26" s="69">
        <v>126.00429399999999</v>
      </c>
      <c r="F26" s="69">
        <v>41.17647058823529</v>
      </c>
      <c r="G26" s="69"/>
      <c r="H26" s="69">
        <v>135.62800078471616</v>
      </c>
      <c r="I26" s="69">
        <v>126.19621520356074</v>
      </c>
      <c r="J26" s="54"/>
      <c r="L26" s="54"/>
      <c r="M26" s="54"/>
      <c r="N26" s="54"/>
      <c r="O26" s="54"/>
      <c r="P26" s="54"/>
    </row>
    <row r="27" spans="1:16" ht="15.75"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.75">
      <c r="C28" s="122"/>
      <c r="D28" s="122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16" ht="15.7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</row>
    <row r="30" spans="1:16" ht="15.7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</row>
    <row r="31" spans="1:16" ht="15.7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1:16" ht="15.7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1:16" ht="15.7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1:16" ht="15.75">
      <c r="A34" s="54"/>
      <c r="B34" s="54"/>
      <c r="C34" s="57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16" ht="15.75">
      <c r="A35" s="54"/>
      <c r="B35" s="54"/>
      <c r="C35" s="57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16" ht="15.7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1:16" ht="15.7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16" ht="15.7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1:16" ht="15.75">
      <c r="A39" s="59"/>
      <c r="B39" s="59"/>
      <c r="C39" s="59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1:16" ht="15.75">
      <c r="A40" s="59"/>
      <c r="B40" s="59"/>
      <c r="C40" s="59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1:16" ht="15.75">
      <c r="A41" s="59"/>
      <c r="B41" s="59"/>
      <c r="C41" s="59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16" ht="15.75">
      <c r="A42" s="59"/>
      <c r="B42" s="59"/>
      <c r="C42" s="59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16" ht="15.75">
      <c r="A43" s="59"/>
      <c r="B43" s="59"/>
      <c r="C43" s="59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1:16" ht="15.75">
      <c r="A44" s="59"/>
      <c r="B44" s="59"/>
      <c r="C44" s="59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1:16" ht="15.75">
      <c r="A45" s="59"/>
      <c r="B45" s="59"/>
      <c r="C45" s="59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</row>
    <row r="46" spans="1:16" ht="15.75"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</row>
    <row r="47" spans="1:16" ht="15.75"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3:Q43"/>
  <sheetViews>
    <sheetView showZeros="0" rightToLeft="1" zoomScaleNormal="100" workbookViewId="0">
      <selection activeCell="E14" sqref="E14"/>
    </sheetView>
  </sheetViews>
  <sheetFormatPr defaultColWidth="9.140625" defaultRowHeight="14.25"/>
  <cols>
    <col min="1" max="3" width="4.140625" style="140" customWidth="1"/>
    <col min="4" max="4" width="34.85546875" style="140" customWidth="1"/>
    <col min="5" max="5" width="30.42578125" style="140" customWidth="1"/>
    <col min="6" max="6" width="10.85546875" style="140" customWidth="1"/>
    <col min="7" max="7" width="9.140625" style="140"/>
    <col min="8" max="8" width="20.85546875" style="140" customWidth="1"/>
    <col min="9" max="16384" width="9.140625" style="140"/>
  </cols>
  <sheetData>
    <row r="3" spans="1:17" ht="20.25">
      <c r="A3" s="139"/>
      <c r="C3" s="141" t="s">
        <v>152</v>
      </c>
      <c r="D3" s="139"/>
      <c r="E3" s="139"/>
      <c r="F3" s="139"/>
    </row>
    <row r="4" spans="1:17" ht="20.25">
      <c r="A4" s="139"/>
      <c r="C4" s="141"/>
      <c r="D4" s="139"/>
      <c r="E4" s="139"/>
      <c r="F4" s="139"/>
    </row>
    <row r="5" spans="1:17" ht="21" thickBot="1">
      <c r="A5" s="139"/>
      <c r="C5" s="141"/>
      <c r="D5" s="139"/>
      <c r="E5" s="139"/>
      <c r="F5" s="139"/>
    </row>
    <row r="6" spans="1:17" ht="16.5" thickBot="1">
      <c r="A6" s="139"/>
      <c r="B6" s="142" t="s">
        <v>86</v>
      </c>
      <c r="C6" s="139" t="s">
        <v>958</v>
      </c>
      <c r="D6" s="139"/>
      <c r="E6" s="139"/>
      <c r="F6" s="143">
        <v>50540000</v>
      </c>
    </row>
    <row r="7" spans="1:17" ht="16.5" thickBot="1">
      <c r="B7" s="142"/>
      <c r="C7" s="139"/>
      <c r="D7" s="139"/>
      <c r="E7" s="139"/>
      <c r="F7" s="139"/>
      <c r="G7" s="139"/>
      <c r="H7" s="139"/>
    </row>
    <row r="8" spans="1:17" ht="16.5" thickBot="1">
      <c r="A8" s="522" t="s">
        <v>1026</v>
      </c>
      <c r="B8" s="142" t="s">
        <v>86</v>
      </c>
      <c r="C8" s="139" t="s">
        <v>1027</v>
      </c>
      <c r="D8" s="139"/>
      <c r="F8" s="143">
        <v>19</v>
      </c>
      <c r="I8" s="139"/>
      <c r="J8" s="139"/>
      <c r="K8" s="139"/>
      <c r="L8" s="139"/>
      <c r="M8" s="139"/>
      <c r="N8" s="139"/>
      <c r="O8" s="139"/>
      <c r="P8" s="139"/>
      <c r="Q8" s="139"/>
    </row>
    <row r="9" spans="1:17" ht="15.75">
      <c r="B9" s="142"/>
      <c r="C9" s="139"/>
      <c r="D9" s="139"/>
      <c r="E9" s="139"/>
      <c r="F9" s="139"/>
      <c r="G9" s="139"/>
      <c r="H9" s="139"/>
    </row>
    <row r="10" spans="1:17" ht="15.75">
      <c r="B10" s="142" t="s">
        <v>86</v>
      </c>
      <c r="C10" s="139" t="s">
        <v>159</v>
      </c>
      <c r="D10" s="139"/>
      <c r="E10" s="139"/>
      <c r="F10" s="139"/>
    </row>
    <row r="11" spans="1:17" ht="16.5" thickBot="1">
      <c r="B11" s="139"/>
      <c r="C11" s="139"/>
      <c r="D11" s="139"/>
      <c r="E11" s="139"/>
      <c r="F11" s="139"/>
      <c r="G11" s="139"/>
      <c r="H11" s="139"/>
    </row>
    <row r="12" spans="1:17" ht="15.75">
      <c r="D12" s="149" t="s">
        <v>160</v>
      </c>
      <c r="E12" s="150" t="s">
        <v>161</v>
      </c>
      <c r="F12" s="151" t="s">
        <v>162</v>
      </c>
      <c r="G12" s="139"/>
      <c r="H12" s="139"/>
    </row>
    <row r="13" spans="1:17" ht="15.75">
      <c r="C13" s="142"/>
      <c r="D13" s="146" t="s">
        <v>7</v>
      </c>
      <c r="E13" s="152">
        <v>36800000</v>
      </c>
      <c r="F13" s="158">
        <v>0.72813612979817965</v>
      </c>
      <c r="G13" s="139"/>
      <c r="H13" s="139"/>
    </row>
    <row r="14" spans="1:17" ht="15.75">
      <c r="C14" s="142"/>
      <c r="D14" s="146" t="s">
        <v>8</v>
      </c>
      <c r="E14" s="152">
        <v>3740000</v>
      </c>
      <c r="F14" s="158">
        <v>7.4000791452315001E-2</v>
      </c>
      <c r="G14" s="139"/>
      <c r="H14" s="139"/>
    </row>
    <row r="15" spans="1:17" ht="15.75">
      <c r="C15" s="142"/>
      <c r="D15" s="155" t="s">
        <v>313</v>
      </c>
      <c r="E15" s="195">
        <v>10000000</v>
      </c>
      <c r="F15" s="158">
        <v>0.19786307874950534</v>
      </c>
      <c r="G15" s="139"/>
      <c r="H15" s="139"/>
    </row>
    <row r="16" spans="1:17" ht="16.5" thickBot="1">
      <c r="C16" s="142"/>
      <c r="D16" s="148" t="s">
        <v>61</v>
      </c>
      <c r="E16" s="154">
        <v>50540000</v>
      </c>
      <c r="F16" s="204">
        <v>1</v>
      </c>
      <c r="G16" s="139"/>
      <c r="H16" s="139"/>
    </row>
    <row r="17" spans="1:17" ht="15.75">
      <c r="C17" s="142"/>
      <c r="D17" s="145"/>
      <c r="E17" s="159"/>
      <c r="F17" s="160"/>
      <c r="G17" s="139"/>
      <c r="H17" s="139"/>
    </row>
    <row r="18" spans="1:17" ht="15.75">
      <c r="C18" s="142"/>
      <c r="D18" s="145"/>
      <c r="E18" s="159"/>
      <c r="F18" s="160"/>
      <c r="G18" s="139"/>
      <c r="H18" s="139"/>
    </row>
    <row r="19" spans="1:17" ht="15.75">
      <c r="B19" s="142"/>
      <c r="C19" s="139"/>
      <c r="D19" s="139"/>
      <c r="E19" s="139"/>
      <c r="F19" s="139"/>
    </row>
    <row r="20" spans="1:17" s="281" customFormat="1" ht="15.75">
      <c r="B20" s="282" t="s">
        <v>86</v>
      </c>
      <c r="C20" s="283" t="s">
        <v>890</v>
      </c>
      <c r="D20" s="283"/>
      <c r="F20" s="283"/>
      <c r="G20" s="283"/>
      <c r="H20" s="283"/>
    </row>
    <row r="21" spans="1:17" ht="15.75">
      <c r="C21" s="489" t="s">
        <v>247</v>
      </c>
      <c r="D21" s="489"/>
      <c r="E21" s="139"/>
      <c r="F21" s="139"/>
    </row>
    <row r="22" spans="1:17" ht="15.75">
      <c r="B22" s="142"/>
      <c r="C22" s="489" t="s">
        <v>1029</v>
      </c>
      <c r="D22" s="489"/>
      <c r="E22" s="139"/>
      <c r="F22" s="139"/>
      <c r="G22" s="139"/>
      <c r="H22" s="139"/>
    </row>
    <row r="23" spans="1:17" ht="15.75">
      <c r="B23" s="142"/>
      <c r="C23" s="489" t="s">
        <v>760</v>
      </c>
      <c r="D23" s="489"/>
      <c r="E23" s="139"/>
      <c r="F23" s="139"/>
      <c r="G23" s="139"/>
      <c r="H23" s="139"/>
    </row>
    <row r="24" spans="1:17" ht="15.75">
      <c r="B24" s="142"/>
      <c r="C24" s="139"/>
      <c r="D24" s="139"/>
      <c r="E24" s="139"/>
      <c r="F24" s="139"/>
      <c r="G24" s="139"/>
      <c r="H24" s="139"/>
    </row>
    <row r="25" spans="1:17" ht="15.75">
      <c r="B25" s="142"/>
      <c r="C25" s="139"/>
      <c r="D25" s="139"/>
      <c r="E25" s="139"/>
      <c r="F25" s="139"/>
      <c r="G25" s="139"/>
      <c r="H25" s="139"/>
    </row>
    <row r="26" spans="1:17" s="281" customFormat="1" ht="15.75">
      <c r="B26" s="282" t="s">
        <v>86</v>
      </c>
      <c r="C26" s="283" t="s">
        <v>568</v>
      </c>
      <c r="D26" s="283"/>
      <c r="F26" s="283"/>
      <c r="G26" s="283"/>
      <c r="H26" s="283"/>
    </row>
    <row r="28" spans="1:17" s="191" customFormat="1" ht="15.75">
      <c r="B28" s="193" t="s">
        <v>86</v>
      </c>
      <c r="C28" s="280" t="s">
        <v>320</v>
      </c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</row>
    <row r="29" spans="1:17" s="191" customFormat="1" ht="15.75">
      <c r="B29" s="193"/>
      <c r="C29" s="280" t="s">
        <v>1002</v>
      </c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</row>
    <row r="30" spans="1:17" s="191" customFormat="1" ht="15.75">
      <c r="C30" s="193"/>
      <c r="D30" s="27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  <row r="31" spans="1:17" s="191" customFormat="1" ht="15.75">
      <c r="A31" s="190"/>
      <c r="B31" s="190"/>
      <c r="C31" s="190"/>
      <c r="D31" s="26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</row>
    <row r="43" spans="3:3">
      <c r="C43" s="203"/>
    </row>
  </sheetData>
  <sortState xmlns:xlrd2="http://schemas.microsoft.com/office/spreadsheetml/2017/richdata2" ref="C22">
    <sortCondition ref="C22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BF76-72A3-4257-8CFE-33F4A6823A03}">
  <sheetPr>
    <pageSetUpPr fitToPage="1"/>
  </sheetPr>
  <dimension ref="A1:AC102"/>
  <sheetViews>
    <sheetView showZeros="0" rightToLeft="1" zoomScaleNormal="100" workbookViewId="0">
      <pane xSplit="3" ySplit="4" topLeftCell="D5" activePane="bottomRight" state="frozen"/>
      <selection activeCell="U24" sqref="U24"/>
      <selection pane="topRight" activeCell="U24" sqref="U24"/>
      <selection pane="bottomLeft" activeCell="U24" sqref="U24"/>
      <selection pane="bottomRight" activeCell="A16" sqref="A16:XFD33"/>
    </sheetView>
  </sheetViews>
  <sheetFormatPr defaultColWidth="9.140625" defaultRowHeight="15"/>
  <cols>
    <col min="1" max="1" width="5" style="102" customWidth="1"/>
    <col min="2" max="2" width="5.7109375" style="102" customWidth="1"/>
    <col min="3" max="3" width="16.42578125" style="102" customWidth="1"/>
    <col min="4" max="4" width="10.140625" style="103" customWidth="1"/>
    <col min="5" max="5" width="11.140625" style="103" customWidth="1"/>
    <col min="6" max="7" width="9.5703125" style="103" customWidth="1"/>
    <col min="8" max="8" width="10.140625" style="103" customWidth="1"/>
    <col min="9" max="9" width="10.140625" style="103" bestFit="1" customWidth="1"/>
    <col min="10" max="10" width="9.7109375" style="103" customWidth="1"/>
    <col min="11" max="11" width="9.140625" style="103" customWidth="1"/>
    <col min="12" max="12" width="10.140625" style="102" bestFit="1" customWidth="1"/>
    <col min="13" max="13" width="9" style="102" customWidth="1"/>
    <col min="14" max="14" width="10.28515625" style="102" customWidth="1"/>
    <col min="15" max="15" width="22.42578125" style="109" customWidth="1"/>
    <col min="16" max="20" width="10.7109375" style="102" customWidth="1"/>
    <col min="21" max="16384" width="9.140625" style="102"/>
  </cols>
  <sheetData>
    <row r="1" spans="1:29" s="110" customFormat="1" ht="18.75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81"/>
      <c r="O1" s="172"/>
      <c r="P1" s="102"/>
      <c r="Q1" s="102"/>
      <c r="R1" s="102"/>
      <c r="S1" s="102"/>
      <c r="T1" s="102"/>
    </row>
    <row r="2" spans="1:29" ht="18.75">
      <c r="A2" s="121" t="s">
        <v>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M2" s="121"/>
    </row>
    <row r="3" spans="1:29">
      <c r="M3" s="109"/>
      <c r="N3" s="109"/>
    </row>
    <row r="4" spans="1:29" s="401" customFormat="1" ht="60">
      <c r="A4" s="395" t="s">
        <v>0</v>
      </c>
      <c r="B4" s="395" t="s">
        <v>1</v>
      </c>
      <c r="C4" s="395" t="s">
        <v>2</v>
      </c>
      <c r="D4" s="397" t="s">
        <v>3</v>
      </c>
      <c r="E4" s="397" t="s">
        <v>4</v>
      </c>
      <c r="F4" s="397" t="s">
        <v>5</v>
      </c>
      <c r="G4" s="397" t="s">
        <v>6</v>
      </c>
      <c r="H4" s="397" t="s">
        <v>761</v>
      </c>
      <c r="I4" s="397" t="s">
        <v>762</v>
      </c>
      <c r="J4" s="398" t="s">
        <v>763</v>
      </c>
      <c r="K4" s="398" t="s">
        <v>952</v>
      </c>
      <c r="L4" s="398" t="s">
        <v>765</v>
      </c>
      <c r="M4" s="395" t="s">
        <v>8</v>
      </c>
      <c r="N4" s="395" t="s">
        <v>313</v>
      </c>
      <c r="O4" s="399" t="s">
        <v>176</v>
      </c>
      <c r="P4" s="400"/>
      <c r="Q4" s="400"/>
      <c r="R4" s="400"/>
      <c r="S4" s="400"/>
      <c r="T4" s="400"/>
    </row>
    <row r="5" spans="1:29" s="124" customFormat="1" ht="109.5" customHeight="1">
      <c r="A5" s="3">
        <v>1</v>
      </c>
      <c r="B5" s="3">
        <v>1134</v>
      </c>
      <c r="C5" s="106" t="s">
        <v>36</v>
      </c>
      <c r="D5" s="94">
        <v>3300000</v>
      </c>
      <c r="E5" s="94">
        <v>3105000</v>
      </c>
      <c r="F5" s="94">
        <v>195000</v>
      </c>
      <c r="G5" s="94">
        <v>2846951</v>
      </c>
      <c r="H5" s="94">
        <v>49</v>
      </c>
      <c r="I5" s="94">
        <v>150000</v>
      </c>
      <c r="J5" s="94">
        <v>303000</v>
      </c>
      <c r="K5" s="94">
        <v>0</v>
      </c>
      <c r="L5" s="94">
        <v>150000</v>
      </c>
      <c r="M5" s="94">
        <v>150000</v>
      </c>
      <c r="N5" s="94"/>
      <c r="O5" s="3" t="s">
        <v>623</v>
      </c>
      <c r="P5" s="102"/>
      <c r="Q5" s="102"/>
      <c r="R5" s="102"/>
      <c r="S5" s="102"/>
      <c r="T5" s="102"/>
      <c r="U5" s="241"/>
      <c r="V5" s="241"/>
      <c r="W5" s="241"/>
    </row>
    <row r="6" spans="1:29" s="124" customFormat="1" ht="54" customHeight="1">
      <c r="A6" s="3">
        <f t="shared" ref="A6:A14" si="0">1+A5</f>
        <v>2</v>
      </c>
      <c r="B6" s="3">
        <v>1598</v>
      </c>
      <c r="C6" s="106" t="s">
        <v>37</v>
      </c>
      <c r="D6" s="94">
        <v>688500</v>
      </c>
      <c r="E6" s="94">
        <v>688500</v>
      </c>
      <c r="F6" s="94">
        <v>0</v>
      </c>
      <c r="G6" s="94">
        <v>638455</v>
      </c>
      <c r="H6" s="94">
        <v>50045</v>
      </c>
      <c r="I6" s="94"/>
      <c r="J6" s="94">
        <v>0</v>
      </c>
      <c r="K6" s="94">
        <v>0</v>
      </c>
      <c r="L6" s="94">
        <v>0</v>
      </c>
      <c r="M6" s="94"/>
      <c r="N6" s="94"/>
      <c r="O6" s="3" t="s">
        <v>689</v>
      </c>
      <c r="P6" s="102"/>
      <c r="Q6" s="102"/>
      <c r="R6" s="102"/>
      <c r="S6" s="102"/>
      <c r="T6" s="102"/>
      <c r="U6" s="241"/>
      <c r="V6" s="241"/>
      <c r="W6" s="241"/>
    </row>
    <row r="7" spans="1:29" s="124" customFormat="1" ht="76.5" customHeight="1">
      <c r="A7" s="3">
        <f t="shared" si="0"/>
        <v>3</v>
      </c>
      <c r="B7" s="3">
        <v>1817</v>
      </c>
      <c r="C7" s="106" t="s">
        <v>1003</v>
      </c>
      <c r="D7" s="94">
        <v>1200000</v>
      </c>
      <c r="E7" s="94">
        <v>990000</v>
      </c>
      <c r="F7" s="94">
        <v>210000</v>
      </c>
      <c r="G7" s="94">
        <v>954041.97</v>
      </c>
      <c r="H7" s="94">
        <v>35958.030000000028</v>
      </c>
      <c r="I7" s="94">
        <v>100000</v>
      </c>
      <c r="J7" s="94">
        <v>110000</v>
      </c>
      <c r="K7" s="94">
        <v>0</v>
      </c>
      <c r="L7" s="94">
        <v>100000</v>
      </c>
      <c r="M7" s="94">
        <v>100000</v>
      </c>
      <c r="N7" s="94"/>
      <c r="O7" s="3" t="s">
        <v>318</v>
      </c>
      <c r="P7" s="102"/>
      <c r="Q7" s="102"/>
      <c r="R7" s="102"/>
      <c r="S7" s="102"/>
      <c r="T7" s="102"/>
      <c r="U7" s="241"/>
      <c r="V7" s="241"/>
      <c r="W7" s="241"/>
    </row>
    <row r="8" spans="1:29" s="124" customFormat="1" ht="170.25" customHeight="1">
      <c r="A8" s="3">
        <f t="shared" si="0"/>
        <v>4</v>
      </c>
      <c r="B8" s="3">
        <v>1922</v>
      </c>
      <c r="C8" s="106" t="s">
        <v>76</v>
      </c>
      <c r="D8" s="94">
        <v>330000</v>
      </c>
      <c r="E8" s="94">
        <v>330000</v>
      </c>
      <c r="F8" s="94">
        <v>0</v>
      </c>
      <c r="G8" s="94">
        <v>169991</v>
      </c>
      <c r="H8" s="94">
        <v>30009</v>
      </c>
      <c r="I8" s="94">
        <v>50000</v>
      </c>
      <c r="J8" s="94">
        <v>80000</v>
      </c>
      <c r="K8" s="94">
        <v>0</v>
      </c>
      <c r="L8" s="94">
        <v>50000</v>
      </c>
      <c r="M8" s="94">
        <v>50000</v>
      </c>
      <c r="N8" s="94"/>
      <c r="O8" s="3" t="s">
        <v>832</v>
      </c>
      <c r="P8" s="102"/>
      <c r="Q8" s="102"/>
      <c r="R8" s="102"/>
      <c r="S8" s="102"/>
      <c r="T8" s="102"/>
      <c r="U8" s="241"/>
      <c r="V8" s="241"/>
      <c r="W8" s="241"/>
    </row>
    <row r="9" spans="1:29" s="124" customFormat="1" ht="94.5" customHeight="1">
      <c r="A9" s="3">
        <f t="shared" si="0"/>
        <v>5</v>
      </c>
      <c r="B9" s="17">
        <v>2168</v>
      </c>
      <c r="C9" s="106" t="s">
        <v>264</v>
      </c>
      <c r="D9" s="94">
        <v>100000</v>
      </c>
      <c r="E9" s="94">
        <v>100000</v>
      </c>
      <c r="F9" s="94">
        <v>0</v>
      </c>
      <c r="G9" s="94">
        <v>28742.5</v>
      </c>
      <c r="H9" s="94">
        <v>71257.5</v>
      </c>
      <c r="I9" s="94"/>
      <c r="J9" s="94">
        <v>0</v>
      </c>
      <c r="K9" s="94">
        <v>0</v>
      </c>
      <c r="L9" s="94">
        <v>0</v>
      </c>
      <c r="M9" s="94"/>
      <c r="N9" s="94"/>
      <c r="O9" s="3" t="s">
        <v>401</v>
      </c>
      <c r="P9" s="102"/>
      <c r="Q9" s="102"/>
      <c r="R9" s="102"/>
      <c r="S9" s="102"/>
      <c r="T9" s="102"/>
      <c r="U9" s="241"/>
      <c r="V9" s="241"/>
      <c r="W9" s="241"/>
    </row>
    <row r="10" spans="1:29" s="124" customFormat="1" ht="62.25" customHeight="1">
      <c r="A10" s="3">
        <f t="shared" si="0"/>
        <v>6</v>
      </c>
      <c r="B10" s="17">
        <v>20019</v>
      </c>
      <c r="C10" s="106" t="s">
        <v>351</v>
      </c>
      <c r="D10" s="94">
        <v>700000</v>
      </c>
      <c r="E10" s="94">
        <v>350000</v>
      </c>
      <c r="F10" s="94">
        <v>350000</v>
      </c>
      <c r="G10" s="94">
        <v>164510.5</v>
      </c>
      <c r="H10" s="94">
        <v>146489.5</v>
      </c>
      <c r="I10" s="94">
        <v>250000</v>
      </c>
      <c r="J10" s="94">
        <v>139000</v>
      </c>
      <c r="K10" s="94">
        <v>0</v>
      </c>
      <c r="L10" s="94">
        <v>250000</v>
      </c>
      <c r="M10" s="94">
        <v>250000</v>
      </c>
      <c r="N10" s="94"/>
      <c r="O10" s="3" t="s">
        <v>690</v>
      </c>
      <c r="P10" s="102"/>
      <c r="Q10" s="102"/>
      <c r="R10" s="102"/>
      <c r="S10" s="102"/>
      <c r="T10" s="102"/>
      <c r="U10" s="241"/>
      <c r="V10" s="241"/>
      <c r="W10" s="241"/>
    </row>
    <row r="11" spans="1:29" s="5" customFormat="1" ht="111.75" customHeight="1">
      <c r="A11" s="3">
        <f t="shared" si="0"/>
        <v>7</v>
      </c>
      <c r="B11" s="17">
        <v>20079</v>
      </c>
      <c r="C11" s="106" t="s">
        <v>397</v>
      </c>
      <c r="D11" s="94">
        <v>200000</v>
      </c>
      <c r="E11" s="94">
        <v>100000</v>
      </c>
      <c r="F11" s="94">
        <v>100000</v>
      </c>
      <c r="G11" s="94">
        <v>18219.400000000001</v>
      </c>
      <c r="H11" s="94">
        <v>81780.600000000006</v>
      </c>
      <c r="I11" s="94">
        <v>70000</v>
      </c>
      <c r="J11" s="94">
        <v>30000</v>
      </c>
      <c r="K11" s="94">
        <v>0</v>
      </c>
      <c r="L11" s="94">
        <v>70000</v>
      </c>
      <c r="M11" s="94">
        <v>70000</v>
      </c>
      <c r="N11" s="94"/>
      <c r="O11" s="3" t="s">
        <v>443</v>
      </c>
      <c r="P11" s="102"/>
      <c r="Q11" s="102"/>
      <c r="R11" s="102"/>
      <c r="S11" s="102"/>
      <c r="T11" s="102"/>
      <c r="U11" s="217"/>
      <c r="V11" s="217"/>
      <c r="W11" s="217"/>
      <c r="X11" s="217"/>
      <c r="Y11" s="217"/>
      <c r="Z11" s="217"/>
      <c r="AA11" s="217"/>
      <c r="AB11" s="217"/>
      <c r="AC11" s="217"/>
    </row>
    <row r="12" spans="1:29" s="5" customFormat="1" ht="78.75" customHeight="1">
      <c r="A12" s="3">
        <f t="shared" si="0"/>
        <v>8</v>
      </c>
      <c r="B12" s="17">
        <v>20136</v>
      </c>
      <c r="C12" s="106" t="s">
        <v>490</v>
      </c>
      <c r="D12" s="94">
        <v>344000</v>
      </c>
      <c r="E12" s="94">
        <v>344000</v>
      </c>
      <c r="F12" s="94">
        <v>0</v>
      </c>
      <c r="G12" s="94">
        <v>285100.13</v>
      </c>
      <c r="H12" s="94">
        <v>58899.869999999995</v>
      </c>
      <c r="I12" s="94"/>
      <c r="J12" s="94">
        <v>0</v>
      </c>
      <c r="K12" s="94">
        <v>0</v>
      </c>
      <c r="L12" s="94">
        <v>0</v>
      </c>
      <c r="M12" s="94"/>
      <c r="N12" s="94"/>
      <c r="O12" s="3" t="s">
        <v>879</v>
      </c>
      <c r="P12" s="102"/>
      <c r="Q12" s="102"/>
      <c r="R12" s="102"/>
      <c r="S12" s="102"/>
      <c r="T12" s="102"/>
      <c r="U12" s="217"/>
      <c r="V12" s="217"/>
      <c r="W12" s="217"/>
      <c r="X12" s="217"/>
      <c r="Y12" s="217"/>
      <c r="Z12" s="217"/>
      <c r="AA12" s="217"/>
      <c r="AB12" s="217"/>
      <c r="AC12" s="217"/>
    </row>
    <row r="13" spans="1:29" s="5" customFormat="1" ht="35.1" customHeight="1">
      <c r="A13" s="3">
        <f t="shared" si="0"/>
        <v>9</v>
      </c>
      <c r="B13" s="17">
        <v>20177</v>
      </c>
      <c r="C13" s="106" t="s">
        <v>624</v>
      </c>
      <c r="D13" s="94">
        <v>15000000</v>
      </c>
      <c r="E13" s="94">
        <v>15000000</v>
      </c>
      <c r="F13" s="94">
        <v>0</v>
      </c>
      <c r="G13" s="94">
        <v>0</v>
      </c>
      <c r="H13" s="94">
        <v>1000000</v>
      </c>
      <c r="I13" s="94">
        <v>10000000</v>
      </c>
      <c r="J13" s="94">
        <v>4000000</v>
      </c>
      <c r="K13" s="94">
        <v>0</v>
      </c>
      <c r="L13" s="94">
        <v>10000000</v>
      </c>
      <c r="N13" s="94">
        <v>10000000</v>
      </c>
      <c r="O13" s="3" t="s">
        <v>691</v>
      </c>
      <c r="P13" s="102"/>
      <c r="Q13" s="217"/>
      <c r="R13" s="217"/>
      <c r="S13" s="217"/>
      <c r="T13" s="217"/>
      <c r="U13" s="217"/>
      <c r="V13" s="217"/>
      <c r="W13" s="217"/>
      <c r="X13" s="217"/>
      <c r="Y13" s="217"/>
    </row>
    <row r="14" spans="1:29" s="5" customFormat="1" ht="48.75" customHeight="1">
      <c r="A14" s="3">
        <f t="shared" si="0"/>
        <v>10</v>
      </c>
      <c r="B14" s="17">
        <v>20222</v>
      </c>
      <c r="C14" s="402" t="s">
        <v>959</v>
      </c>
      <c r="D14" s="94">
        <v>120000</v>
      </c>
      <c r="E14" s="94"/>
      <c r="F14" s="94">
        <v>120000</v>
      </c>
      <c r="G14" s="94">
        <v>0</v>
      </c>
      <c r="H14" s="94">
        <v>0</v>
      </c>
      <c r="I14" s="94">
        <v>120000</v>
      </c>
      <c r="J14" s="94">
        <v>0</v>
      </c>
      <c r="K14" s="94">
        <v>0</v>
      </c>
      <c r="L14" s="94">
        <v>120000</v>
      </c>
      <c r="M14" s="94">
        <v>120000</v>
      </c>
      <c r="N14" s="94"/>
      <c r="O14" s="415" t="s">
        <v>960</v>
      </c>
      <c r="P14" s="217"/>
      <c r="Q14" s="217"/>
      <c r="R14" s="217"/>
      <c r="S14" s="217"/>
      <c r="T14" s="217"/>
      <c r="U14" s="217"/>
    </row>
    <row r="15" spans="1:29" s="36" customFormat="1" ht="35.1" customHeight="1">
      <c r="A15" s="200">
        <f>COUNT(A5:A14)</f>
        <v>10</v>
      </c>
      <c r="B15" s="18"/>
      <c r="C15" s="176" t="s">
        <v>61</v>
      </c>
      <c r="D15" s="200">
        <v>21982500</v>
      </c>
      <c r="E15" s="200">
        <v>21007500</v>
      </c>
      <c r="F15" s="200">
        <v>975000</v>
      </c>
      <c r="G15" s="200">
        <v>5106011.5</v>
      </c>
      <c r="H15" s="200">
        <v>1474488.5</v>
      </c>
      <c r="I15" s="200">
        <v>10740000</v>
      </c>
      <c r="J15" s="200">
        <v>4662000</v>
      </c>
      <c r="K15" s="200">
        <v>0</v>
      </c>
      <c r="L15" s="200">
        <v>10740000</v>
      </c>
      <c r="M15" s="200">
        <v>740000</v>
      </c>
      <c r="N15" s="200">
        <v>10000000</v>
      </c>
      <c r="O15" s="18"/>
      <c r="P15" s="196"/>
      <c r="Q15" s="196"/>
      <c r="R15" s="196"/>
      <c r="S15" s="196"/>
      <c r="T15" s="196"/>
      <c r="U15" s="253"/>
      <c r="V15" s="253"/>
      <c r="W15" s="253"/>
      <c r="X15" s="253"/>
      <c r="Y15" s="253"/>
      <c r="Z15" s="253"/>
      <c r="AA15" s="253"/>
      <c r="AB15" s="253"/>
      <c r="AC15" s="253"/>
    </row>
    <row r="26" ht="48.75" customHeight="1"/>
    <row r="27" ht="31.5" customHeight="1"/>
    <row r="29" ht="45.75" customHeight="1"/>
    <row r="31" ht="33.75" customHeight="1"/>
    <row r="34" ht="27.75" customHeight="1"/>
    <row r="86" spans="1:1">
      <c r="A86" s="102">
        <f>COUNT(A5:A85)</f>
        <v>11</v>
      </c>
    </row>
    <row r="89" spans="1:1">
      <c r="A89" s="102">
        <f>A86+1</f>
        <v>12</v>
      </c>
    </row>
    <row r="92" spans="1:1" ht="37.9" customHeight="1"/>
    <row r="95" spans="1:1" ht="70.900000000000006" customHeight="1"/>
    <row r="98" ht="72" customHeight="1"/>
    <row r="100" ht="43.9" customHeight="1"/>
    <row r="102" ht="30" customHeight="1"/>
  </sheetData>
  <sheetProtection formatCells="0" formatColumns="0" formatRows="0" insertColumns="0" insertRows="0" insertHyperlinks="0" deleteColumns="0" deleteRows="0" sort="0" autoFilter="0" pivotTables="0"/>
  <conditionalFormatting sqref="O4">
    <cfRule type="cellIs" dxfId="3" priority="2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93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A260-15B9-4A45-BB7F-44FA6EE13808}">
  <sheetPr>
    <pageSetUpPr fitToPage="1"/>
  </sheetPr>
  <dimension ref="A1:AE106"/>
  <sheetViews>
    <sheetView showZeros="0" rightToLeft="1" zoomScaleNormal="100" workbookViewId="0">
      <pane xSplit="3" ySplit="4" topLeftCell="D11" activePane="bottomRight" state="frozen"/>
      <selection activeCell="U24" sqref="U24"/>
      <selection pane="topRight" activeCell="U24" sqref="U24"/>
      <selection pane="bottomLeft" activeCell="U24" sqref="U24"/>
      <selection pane="bottomRight" activeCell="A15" sqref="A15:XFD41"/>
    </sheetView>
  </sheetViews>
  <sheetFormatPr defaultColWidth="9.140625" defaultRowHeight="18.75"/>
  <cols>
    <col min="1" max="1" width="3.7109375" style="102" customWidth="1"/>
    <col min="2" max="2" width="5.7109375" style="102" customWidth="1"/>
    <col min="3" max="3" width="19.5703125" style="102" customWidth="1"/>
    <col min="4" max="5" width="11.140625" style="103" customWidth="1"/>
    <col min="6" max="6" width="9.28515625" style="103" customWidth="1"/>
    <col min="7" max="7" width="11.140625" style="103" customWidth="1"/>
    <col min="8" max="9" width="9.85546875" style="103" customWidth="1"/>
    <col min="10" max="10" width="11.140625" style="103" customWidth="1"/>
    <col min="11" max="11" width="8.140625" style="103" customWidth="1"/>
    <col min="12" max="12" width="10.42578125" style="102" customWidth="1"/>
    <col min="13" max="13" width="10.28515625" style="102" customWidth="1"/>
    <col min="14" max="14" width="9.140625" style="102" customWidth="1"/>
    <col min="15" max="15" width="32.7109375" style="109" customWidth="1"/>
    <col min="16" max="16" width="25.7109375" style="324" customWidth="1"/>
    <col min="17" max="17" width="45" style="324" customWidth="1"/>
    <col min="18" max="18" width="11.140625" style="324" customWidth="1"/>
    <col min="19" max="19" width="19.28515625" style="324" customWidth="1"/>
    <col min="20" max="20" width="11.140625" style="324" customWidth="1"/>
    <col min="21" max="21" width="17.5703125" style="324" customWidth="1"/>
    <col min="22" max="23" width="9.7109375" style="102" customWidth="1"/>
    <col min="24" max="24" width="18.85546875" style="102" customWidth="1"/>
    <col min="25" max="31" width="10.7109375" style="102" customWidth="1"/>
    <col min="32" max="16384" width="9.140625" style="102"/>
  </cols>
  <sheetData>
    <row r="1" spans="1:31" s="110" customFormat="1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72"/>
      <c r="P1" s="324"/>
      <c r="Q1" s="324"/>
      <c r="R1" s="324"/>
      <c r="S1" s="324"/>
      <c r="T1" s="324"/>
      <c r="U1" s="324"/>
      <c r="V1" s="102"/>
      <c r="W1" s="102"/>
      <c r="X1" s="102"/>
      <c r="Y1" s="102"/>
      <c r="Z1" s="102"/>
      <c r="AA1" s="102"/>
      <c r="AB1" s="102"/>
      <c r="AC1" s="102"/>
      <c r="AD1" s="102"/>
      <c r="AE1" s="102"/>
    </row>
    <row r="2" spans="1:31">
      <c r="A2" s="121" t="s">
        <v>152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M2" s="121"/>
      <c r="N2" s="121"/>
    </row>
    <row r="3" spans="1:31">
      <c r="M3" s="109"/>
      <c r="N3" s="109"/>
    </row>
    <row r="4" spans="1:31" s="111" customFormat="1" ht="75">
      <c r="A4" s="101" t="s">
        <v>0</v>
      </c>
      <c r="B4" s="101" t="s">
        <v>1</v>
      </c>
      <c r="C4" s="101" t="s">
        <v>2</v>
      </c>
      <c r="D4" s="12" t="s">
        <v>58</v>
      </c>
      <c r="E4" s="12" t="s">
        <v>4</v>
      </c>
      <c r="F4" s="12" t="s">
        <v>5</v>
      </c>
      <c r="G4" s="12" t="s">
        <v>6</v>
      </c>
      <c r="H4" s="12" t="s">
        <v>761</v>
      </c>
      <c r="I4" s="12" t="s">
        <v>762</v>
      </c>
      <c r="J4" s="2" t="s">
        <v>763</v>
      </c>
      <c r="K4" s="2" t="s">
        <v>952</v>
      </c>
      <c r="L4" s="2" t="s">
        <v>765</v>
      </c>
      <c r="M4" s="101" t="s">
        <v>7</v>
      </c>
      <c r="N4" s="101" t="s">
        <v>8</v>
      </c>
      <c r="O4" s="292" t="s">
        <v>176</v>
      </c>
      <c r="P4" s="324"/>
      <c r="Q4" s="324"/>
      <c r="R4" s="324"/>
      <c r="S4" s="324"/>
      <c r="T4" s="324"/>
      <c r="U4" s="324"/>
      <c r="V4" s="102"/>
      <c r="W4" s="102"/>
      <c r="X4" s="102"/>
      <c r="Y4" s="102"/>
      <c r="Z4" s="102"/>
      <c r="AA4" s="102"/>
      <c r="AB4" s="102"/>
      <c r="AC4" s="102"/>
      <c r="AD4" s="102"/>
      <c r="AE4" s="102"/>
    </row>
    <row r="5" spans="1:31" s="5" customFormat="1" ht="57.75" customHeight="1">
      <c r="A5" s="3">
        <v>1</v>
      </c>
      <c r="B5" s="3">
        <v>529</v>
      </c>
      <c r="C5" s="106" t="s">
        <v>39</v>
      </c>
      <c r="D5" s="94">
        <v>700000</v>
      </c>
      <c r="E5" s="94">
        <v>700000</v>
      </c>
      <c r="F5" s="94">
        <v>0</v>
      </c>
      <c r="G5" s="94">
        <v>617560</v>
      </c>
      <c r="H5" s="94">
        <v>82440</v>
      </c>
      <c r="I5" s="94"/>
      <c r="J5" s="94">
        <v>0</v>
      </c>
      <c r="K5" s="94">
        <v>0</v>
      </c>
      <c r="L5" s="94">
        <v>0</v>
      </c>
      <c r="M5" s="94">
        <v>0</v>
      </c>
      <c r="N5" s="94"/>
      <c r="O5" s="106" t="s">
        <v>444</v>
      </c>
      <c r="P5" s="324"/>
      <c r="Q5" s="324"/>
      <c r="R5" s="324"/>
      <c r="S5" s="324"/>
      <c r="T5" s="324"/>
      <c r="U5" s="324"/>
      <c r="V5" s="102"/>
      <c r="W5" s="102"/>
      <c r="X5" s="102"/>
      <c r="Y5" s="102"/>
      <c r="Z5" s="102"/>
      <c r="AA5" s="102"/>
      <c r="AB5" s="102"/>
      <c r="AC5" s="102"/>
      <c r="AD5" s="102"/>
      <c r="AE5" s="102"/>
    </row>
    <row r="6" spans="1:31" s="5" customFormat="1" ht="54" customHeight="1">
      <c r="A6" s="106">
        <f>A5+1</f>
        <v>2</v>
      </c>
      <c r="B6" s="3">
        <v>1032</v>
      </c>
      <c r="C6" s="106" t="s">
        <v>78</v>
      </c>
      <c r="D6" s="94">
        <v>50062968</v>
      </c>
      <c r="E6" s="94">
        <v>48462968</v>
      </c>
      <c r="F6" s="94">
        <v>1600000</v>
      </c>
      <c r="G6" s="94">
        <v>42303156</v>
      </c>
      <c r="H6" s="94">
        <v>459812</v>
      </c>
      <c r="I6" s="94">
        <v>7300000</v>
      </c>
      <c r="J6" s="94">
        <v>0</v>
      </c>
      <c r="K6" s="94">
        <v>0</v>
      </c>
      <c r="L6" s="94">
        <v>7300000</v>
      </c>
      <c r="M6" s="94">
        <v>7300000</v>
      </c>
      <c r="N6" s="94"/>
      <c r="O6" s="106" t="s">
        <v>750</v>
      </c>
      <c r="P6" s="324"/>
      <c r="Q6" s="324"/>
      <c r="R6" s="324"/>
      <c r="S6" s="324"/>
      <c r="T6" s="324"/>
      <c r="U6" s="324"/>
      <c r="V6" s="102"/>
      <c r="W6" s="102"/>
      <c r="X6" s="102"/>
      <c r="Y6" s="102"/>
      <c r="Z6" s="102"/>
      <c r="AA6" s="102"/>
      <c r="AB6" s="102"/>
      <c r="AC6" s="102"/>
      <c r="AD6" s="102"/>
      <c r="AE6" s="102"/>
    </row>
    <row r="7" spans="1:31" s="105" customFormat="1" ht="84.75" customHeight="1">
      <c r="A7" s="106">
        <f t="shared" ref="A7:A12" si="0">A6+1</f>
        <v>3</v>
      </c>
      <c r="B7" s="106">
        <v>1130</v>
      </c>
      <c r="C7" s="106" t="s">
        <v>21</v>
      </c>
      <c r="D7" s="94">
        <v>15681894</v>
      </c>
      <c r="E7" s="94">
        <v>15681894</v>
      </c>
      <c r="F7" s="94">
        <v>0</v>
      </c>
      <c r="G7" s="94">
        <v>15681867</v>
      </c>
      <c r="H7" s="94">
        <v>27</v>
      </c>
      <c r="I7" s="94"/>
      <c r="J7" s="94">
        <v>0</v>
      </c>
      <c r="K7" s="94">
        <v>0</v>
      </c>
      <c r="L7" s="94">
        <v>0</v>
      </c>
      <c r="M7" s="94">
        <v>0</v>
      </c>
      <c r="N7" s="94"/>
      <c r="O7" s="106" t="s">
        <v>962</v>
      </c>
      <c r="P7" s="324"/>
      <c r="Q7" s="324"/>
      <c r="R7" s="324"/>
      <c r="S7" s="324"/>
      <c r="T7" s="324"/>
      <c r="U7" s="324"/>
      <c r="V7" s="102"/>
      <c r="W7" s="102"/>
      <c r="X7" s="102"/>
      <c r="Y7" s="102"/>
      <c r="Z7" s="102"/>
      <c r="AA7" s="102"/>
      <c r="AB7" s="102"/>
      <c r="AC7" s="102"/>
      <c r="AD7" s="102"/>
      <c r="AE7" s="102"/>
    </row>
    <row r="8" spans="1:31" s="105" customFormat="1" ht="35.1" customHeight="1">
      <c r="A8" s="106">
        <f t="shared" si="0"/>
        <v>4</v>
      </c>
      <c r="B8" s="106">
        <v>1259</v>
      </c>
      <c r="C8" s="106" t="s">
        <v>32</v>
      </c>
      <c r="D8" s="94">
        <v>6570000</v>
      </c>
      <c r="E8" s="94">
        <v>6220000</v>
      </c>
      <c r="F8" s="94">
        <v>350000</v>
      </c>
      <c r="G8" s="94">
        <v>5717783</v>
      </c>
      <c r="H8" s="94">
        <v>352217</v>
      </c>
      <c r="I8" s="94">
        <v>500000</v>
      </c>
      <c r="J8" s="94">
        <v>0</v>
      </c>
      <c r="K8" s="94">
        <v>0</v>
      </c>
      <c r="L8" s="94">
        <v>500000</v>
      </c>
      <c r="M8" s="94">
        <v>500000</v>
      </c>
      <c r="N8" s="94"/>
      <c r="O8" s="106" t="s">
        <v>173</v>
      </c>
      <c r="P8" s="324"/>
      <c r="Q8" s="324"/>
      <c r="R8" s="324"/>
      <c r="S8" s="324"/>
      <c r="T8" s="324"/>
      <c r="U8" s="324"/>
      <c r="V8" s="102"/>
      <c r="W8" s="102"/>
      <c r="X8" s="102"/>
      <c r="Y8" s="102"/>
      <c r="Z8" s="102"/>
      <c r="AA8" s="102"/>
      <c r="AB8" s="102"/>
      <c r="AC8" s="102"/>
      <c r="AD8" s="102"/>
      <c r="AE8" s="102"/>
    </row>
    <row r="9" spans="1:31" s="105" customFormat="1" ht="35.1" customHeight="1">
      <c r="A9" s="106">
        <f t="shared" si="0"/>
        <v>5</v>
      </c>
      <c r="B9" s="106">
        <v>1260</v>
      </c>
      <c r="C9" s="106" t="s">
        <v>33</v>
      </c>
      <c r="D9" s="94">
        <v>10928000</v>
      </c>
      <c r="E9" s="94">
        <v>10428000</v>
      </c>
      <c r="F9" s="94">
        <v>500000</v>
      </c>
      <c r="G9" s="94">
        <v>10047233</v>
      </c>
      <c r="H9" s="94">
        <v>380767</v>
      </c>
      <c r="I9" s="94">
        <v>500000</v>
      </c>
      <c r="J9" s="94">
        <v>0</v>
      </c>
      <c r="K9" s="94">
        <v>0</v>
      </c>
      <c r="L9" s="94">
        <v>500000</v>
      </c>
      <c r="M9" s="94">
        <v>500000</v>
      </c>
      <c r="N9" s="94"/>
      <c r="O9" s="106" t="s">
        <v>174</v>
      </c>
      <c r="P9" s="324"/>
      <c r="Q9" s="324"/>
      <c r="R9" s="324"/>
      <c r="S9" s="324"/>
      <c r="T9" s="324"/>
      <c r="U9" s="324"/>
      <c r="V9" s="102"/>
      <c r="W9" s="102"/>
      <c r="X9" s="102"/>
      <c r="Y9" s="102"/>
      <c r="Z9" s="102"/>
      <c r="AA9" s="102"/>
      <c r="AB9" s="102"/>
      <c r="AC9" s="102"/>
      <c r="AD9" s="102"/>
      <c r="AE9" s="102"/>
    </row>
    <row r="10" spans="1:31" s="105" customFormat="1" ht="45">
      <c r="A10" s="106">
        <f t="shared" si="0"/>
        <v>6</v>
      </c>
      <c r="B10" s="106">
        <v>1422</v>
      </c>
      <c r="C10" s="106" t="s">
        <v>34</v>
      </c>
      <c r="D10" s="94">
        <v>8922720</v>
      </c>
      <c r="E10" s="94">
        <v>8922720</v>
      </c>
      <c r="F10" s="94">
        <v>0</v>
      </c>
      <c r="G10" s="94">
        <v>7259720</v>
      </c>
      <c r="H10" s="94">
        <v>1663000</v>
      </c>
      <c r="I10" s="94"/>
      <c r="J10" s="94">
        <v>0</v>
      </c>
      <c r="K10" s="94">
        <v>0</v>
      </c>
      <c r="L10" s="94">
        <v>0</v>
      </c>
      <c r="M10" s="94">
        <v>0</v>
      </c>
      <c r="N10" s="94"/>
      <c r="O10" s="106" t="s">
        <v>209</v>
      </c>
      <c r="P10" s="324"/>
      <c r="Q10" s="324"/>
      <c r="R10" s="324"/>
      <c r="S10" s="324"/>
      <c r="T10" s="324"/>
      <c r="U10" s="324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</row>
    <row r="11" spans="1:31" s="105" customFormat="1" ht="35.1" customHeight="1">
      <c r="A11" s="106">
        <f t="shared" si="0"/>
        <v>7</v>
      </c>
      <c r="B11" s="106">
        <v>1688</v>
      </c>
      <c r="C11" s="106" t="s">
        <v>35</v>
      </c>
      <c r="D11" s="94">
        <v>15133000</v>
      </c>
      <c r="E11" s="94">
        <v>15133000</v>
      </c>
      <c r="F11" s="94">
        <v>0</v>
      </c>
      <c r="G11" s="94">
        <v>15133000</v>
      </c>
      <c r="H11" s="94">
        <v>0</v>
      </c>
      <c r="I11" s="94"/>
      <c r="J11" s="94">
        <v>0</v>
      </c>
      <c r="K11" s="94">
        <v>0</v>
      </c>
      <c r="L11" s="94">
        <v>0</v>
      </c>
      <c r="M11" s="94">
        <v>0</v>
      </c>
      <c r="N11" s="94"/>
      <c r="O11" s="106" t="s">
        <v>210</v>
      </c>
      <c r="P11" s="324"/>
      <c r="Q11" s="324"/>
      <c r="R11" s="324"/>
      <c r="S11" s="324"/>
      <c r="T11" s="324"/>
      <c r="U11" s="324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</row>
    <row r="12" spans="1:31" s="5" customFormat="1" ht="66.75" customHeight="1">
      <c r="A12" s="106">
        <f t="shared" si="0"/>
        <v>8</v>
      </c>
      <c r="B12" s="17">
        <v>20137</v>
      </c>
      <c r="C12" s="396" t="s">
        <v>961</v>
      </c>
      <c r="D12" s="94">
        <v>8000000</v>
      </c>
      <c r="E12" s="94">
        <v>8000000</v>
      </c>
      <c r="F12" s="94">
        <v>0</v>
      </c>
      <c r="G12" s="94">
        <v>2539666</v>
      </c>
      <c r="H12" s="94">
        <v>2460334</v>
      </c>
      <c r="I12" s="94">
        <v>3000000</v>
      </c>
      <c r="J12" s="94">
        <v>0</v>
      </c>
      <c r="K12" s="94">
        <v>0</v>
      </c>
      <c r="L12" s="94">
        <v>3000000</v>
      </c>
      <c r="M12" s="94">
        <v>0</v>
      </c>
      <c r="N12" s="94">
        <v>3000000</v>
      </c>
      <c r="O12" s="106" t="s">
        <v>963</v>
      </c>
      <c r="P12" s="324"/>
      <c r="Q12" s="324"/>
      <c r="R12" s="324"/>
      <c r="S12" s="324"/>
      <c r="T12" s="324"/>
      <c r="U12" s="324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</row>
    <row r="13" spans="1:31" s="5" customFormat="1" ht="48" customHeight="1">
      <c r="A13" s="106">
        <f>A12+1</f>
        <v>9</v>
      </c>
      <c r="B13" s="17">
        <v>20138</v>
      </c>
      <c r="C13" s="106" t="s">
        <v>496</v>
      </c>
      <c r="D13" s="94">
        <v>328250000</v>
      </c>
      <c r="E13" s="94">
        <v>328250000</v>
      </c>
      <c r="F13" s="94">
        <v>0</v>
      </c>
      <c r="G13" s="94">
        <v>5450000</v>
      </c>
      <c r="H13" s="94">
        <v>28500000</v>
      </c>
      <c r="I13" s="94">
        <v>28500000</v>
      </c>
      <c r="J13" s="94">
        <v>265800000</v>
      </c>
      <c r="K13" s="94">
        <v>0</v>
      </c>
      <c r="L13" s="94">
        <v>28500000</v>
      </c>
      <c r="M13" s="94">
        <v>28500000</v>
      </c>
      <c r="N13" s="94"/>
      <c r="O13" s="106" t="s">
        <v>566</v>
      </c>
      <c r="P13" s="324"/>
      <c r="Q13" s="324"/>
      <c r="R13" s="324"/>
      <c r="S13" s="324"/>
      <c r="T13" s="324"/>
      <c r="U13" s="324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</row>
    <row r="14" spans="1:31" s="228" customFormat="1" ht="30" customHeight="1">
      <c r="A14" s="197">
        <f>COUNT(A5:A13)</f>
        <v>9</v>
      </c>
      <c r="B14" s="197"/>
      <c r="C14" s="18" t="s">
        <v>119</v>
      </c>
      <c r="D14" s="227">
        <f t="shared" ref="D14:O14" si="1">SUM(D5:D13)</f>
        <v>444248582</v>
      </c>
      <c r="E14" s="227">
        <f t="shared" si="1"/>
        <v>441798582</v>
      </c>
      <c r="F14" s="227">
        <f t="shared" si="1"/>
        <v>2450000</v>
      </c>
      <c r="G14" s="227">
        <f t="shared" si="1"/>
        <v>104749985</v>
      </c>
      <c r="H14" s="227">
        <f t="shared" si="1"/>
        <v>33898597</v>
      </c>
      <c r="I14" s="227">
        <f t="shared" si="1"/>
        <v>39800000</v>
      </c>
      <c r="J14" s="227">
        <f t="shared" si="1"/>
        <v>265800000</v>
      </c>
      <c r="K14" s="227">
        <f t="shared" si="1"/>
        <v>0</v>
      </c>
      <c r="L14" s="227">
        <f t="shared" si="1"/>
        <v>39800000</v>
      </c>
      <c r="M14" s="227">
        <f t="shared" si="1"/>
        <v>36800000</v>
      </c>
      <c r="N14" s="227">
        <f t="shared" si="1"/>
        <v>3000000</v>
      </c>
      <c r="O14" s="227">
        <f t="shared" si="1"/>
        <v>0</v>
      </c>
      <c r="P14" s="324"/>
      <c r="Q14" s="324"/>
      <c r="R14" s="324"/>
      <c r="S14" s="324"/>
      <c r="T14" s="324"/>
      <c r="U14" s="324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</row>
    <row r="15" spans="1:31" ht="37.5" customHeight="1"/>
    <row r="26" ht="48.75" customHeight="1"/>
    <row r="27" ht="31.5" customHeight="1"/>
    <row r="29" ht="45.75" customHeight="1"/>
    <row r="31" ht="33.75" customHeight="1"/>
    <row r="34" ht="27.75" customHeight="1"/>
    <row r="90" spans="1:1">
      <c r="A90" s="102">
        <f>COUNT(A5:A89)</f>
        <v>10</v>
      </c>
    </row>
    <row r="93" spans="1:1">
      <c r="A93" s="102">
        <f>A90+1</f>
        <v>11</v>
      </c>
    </row>
    <row r="96" spans="1:1" ht="37.9" customHeight="1"/>
    <row r="99" ht="70.900000000000006" customHeight="1"/>
    <row r="102" ht="72" customHeight="1"/>
    <row r="104" ht="43.9" customHeight="1"/>
    <row r="106" ht="30" customHeight="1"/>
  </sheetData>
  <sheetProtection formatCells="0" formatColumns="0" formatRows="0" insertColumns="0" insertRows="0" insertHyperlinks="0" deleteColumns="0" deleteRows="0" sort="0" autoFilter="0" pivotTables="0"/>
  <conditionalFormatting sqref="O4:P4">
    <cfRule type="cellIs" dxfId="2" priority="15" operator="equal">
      <formula>0</formula>
    </cfRule>
  </conditionalFormatting>
  <conditionalFormatting sqref="U4">
    <cfRule type="cellIs" dxfId="1" priority="14" operator="equal">
      <formula>0</formula>
    </cfRule>
  </conditionalFormatting>
  <conditionalFormatting sqref="X4">
    <cfRule type="cellIs" dxfId="0" priority="16" operator="equal">
      <formula>0</formula>
    </cfRule>
  </conditionalFormatting>
  <printOptions horizontalCentered="1"/>
  <pageMargins left="0" right="0" top="1.3779527559055118" bottom="0.55118110236220474" header="0.9055118110236221" footer="0.31496062992125984"/>
  <pageSetup paperSize="9" scale="89" fitToHeight="0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74"/>
  <sheetViews>
    <sheetView rightToLeft="1" topLeftCell="A58" zoomScaleNormal="100" workbookViewId="0">
      <selection activeCell="B73" sqref="B73"/>
    </sheetView>
  </sheetViews>
  <sheetFormatPr defaultColWidth="9.140625" defaultRowHeight="15"/>
  <cols>
    <col min="1" max="1" width="9.5703125" style="173" customWidth="1"/>
    <col min="2" max="2" width="64.7109375" style="109" customWidth="1"/>
    <col min="3" max="3" width="17" style="173" bestFit="1" customWidth="1"/>
    <col min="4" max="4" width="17.7109375" style="109" customWidth="1"/>
    <col min="5" max="5" width="11.5703125" style="103" customWidth="1"/>
    <col min="6" max="6" width="18.7109375" style="103" customWidth="1"/>
    <col min="7" max="7" width="12.7109375" style="124" customWidth="1"/>
    <col min="8" max="16384" width="9.140625" style="124"/>
  </cols>
  <sheetData>
    <row r="1" spans="1:7" ht="18.75">
      <c r="C1" s="121"/>
      <c r="D1" s="188"/>
      <c r="E1" s="121"/>
    </row>
    <row r="2" spans="1:7" ht="18.75">
      <c r="A2" s="121" t="s">
        <v>172</v>
      </c>
      <c r="B2" s="211"/>
      <c r="C2" s="121"/>
      <c r="D2" s="188"/>
      <c r="E2" s="121"/>
      <c r="F2" s="115"/>
    </row>
    <row r="3" spans="1:7" ht="18.75">
      <c r="A3" s="121" t="s">
        <v>966</v>
      </c>
      <c r="B3" s="1"/>
      <c r="C3" s="321"/>
      <c r="F3" s="120"/>
    </row>
    <row r="4" spans="1:7" ht="18.75">
      <c r="A4" s="121"/>
      <c r="B4" s="188"/>
      <c r="F4" s="121"/>
    </row>
    <row r="5" spans="1:7" ht="19.899999999999999" customHeight="1">
      <c r="A5" s="512" t="s">
        <v>1</v>
      </c>
      <c r="B5" s="512" t="s">
        <v>2</v>
      </c>
      <c r="C5" s="512" t="s">
        <v>3</v>
      </c>
    </row>
    <row r="6" spans="1:7" s="242" customFormat="1" ht="19.899999999999999" customHeight="1">
      <c r="A6" s="513">
        <v>1912</v>
      </c>
      <c r="B6" s="513" t="s">
        <v>324</v>
      </c>
      <c r="C6" s="514">
        <v>430000000</v>
      </c>
      <c r="D6" s="109"/>
      <c r="E6" s="103"/>
      <c r="F6" s="103"/>
      <c r="G6" s="124"/>
    </row>
    <row r="7" spans="1:7" s="242" customFormat="1" ht="19.899999999999999" customHeight="1">
      <c r="A7" s="513">
        <v>2153</v>
      </c>
      <c r="B7" s="513" t="s">
        <v>846</v>
      </c>
      <c r="C7" s="514">
        <v>290000000</v>
      </c>
      <c r="D7" s="109"/>
      <c r="E7" s="103"/>
      <c r="F7" s="103"/>
      <c r="G7" s="124"/>
    </row>
    <row r="8" spans="1:7" s="242" customFormat="1" ht="19.899999999999999" customHeight="1">
      <c r="A8" s="515">
        <v>20016</v>
      </c>
      <c r="B8" s="515" t="s">
        <v>849</v>
      </c>
      <c r="C8" s="514">
        <v>287000000</v>
      </c>
      <c r="G8" s="124"/>
    </row>
    <row r="9" spans="1:7" s="242" customFormat="1" ht="19.899999999999999" customHeight="1">
      <c r="A9" s="516">
        <v>1909</v>
      </c>
      <c r="B9" s="515" t="s">
        <v>711</v>
      </c>
      <c r="C9" s="514">
        <v>184500000</v>
      </c>
      <c r="G9" s="124"/>
    </row>
    <row r="10" spans="1:7" s="242" customFormat="1" ht="19.899999999999999" customHeight="1">
      <c r="A10" s="513">
        <v>20183</v>
      </c>
      <c r="B10" s="513" t="s">
        <v>774</v>
      </c>
      <c r="C10" s="514">
        <v>170500000</v>
      </c>
      <c r="D10" s="109"/>
      <c r="E10" s="103"/>
      <c r="F10" s="103"/>
      <c r="G10" s="124"/>
    </row>
    <row r="11" spans="1:7" s="242" customFormat="1" ht="19.899999999999999" customHeight="1">
      <c r="A11" s="516">
        <v>1547</v>
      </c>
      <c r="B11" s="515" t="s">
        <v>254</v>
      </c>
      <c r="C11" s="514">
        <v>144000000</v>
      </c>
      <c r="G11" s="124"/>
    </row>
    <row r="12" spans="1:7" s="242" customFormat="1" ht="19.899999999999999" customHeight="1">
      <c r="A12" s="513">
        <v>1845</v>
      </c>
      <c r="B12" s="513" t="s">
        <v>710</v>
      </c>
      <c r="C12" s="514">
        <v>137500000</v>
      </c>
      <c r="G12" s="124"/>
    </row>
    <row r="13" spans="1:7" s="242" customFormat="1" ht="19.899999999999999" customHeight="1">
      <c r="A13" s="513">
        <v>1919</v>
      </c>
      <c r="B13" s="515" t="s">
        <v>69</v>
      </c>
      <c r="C13" s="514">
        <v>135100000</v>
      </c>
      <c r="D13" s="109"/>
      <c r="E13" s="103"/>
      <c r="F13" s="103"/>
      <c r="G13" s="124"/>
    </row>
    <row r="14" spans="1:7" s="242" customFormat="1" ht="19.899999999999999" customHeight="1">
      <c r="A14" s="516">
        <v>2201</v>
      </c>
      <c r="B14" s="515" t="s">
        <v>297</v>
      </c>
      <c r="C14" s="514">
        <v>120000000</v>
      </c>
      <c r="D14" s="109"/>
      <c r="E14" s="103"/>
      <c r="F14" s="103"/>
      <c r="G14" s="124"/>
    </row>
    <row r="15" spans="1:7" s="242" customFormat="1" ht="19.899999999999999" customHeight="1">
      <c r="A15" s="515">
        <v>20129</v>
      </c>
      <c r="B15" s="515" t="s">
        <v>549</v>
      </c>
      <c r="C15" s="514">
        <v>117500000</v>
      </c>
      <c r="G15" s="124"/>
    </row>
    <row r="16" spans="1:7" s="242" customFormat="1" ht="19.899999999999999" customHeight="1">
      <c r="A16" s="515">
        <v>382</v>
      </c>
      <c r="B16" s="515" t="s">
        <v>634</v>
      </c>
      <c r="C16" s="517">
        <v>111381330</v>
      </c>
      <c r="G16" s="124"/>
    </row>
    <row r="17" spans="1:7" s="242" customFormat="1" ht="19.899999999999999" customHeight="1">
      <c r="A17" s="513">
        <v>20084</v>
      </c>
      <c r="B17" s="513" t="s">
        <v>451</v>
      </c>
      <c r="C17" s="514">
        <v>109000000</v>
      </c>
      <c r="D17" s="109"/>
      <c r="E17" s="103"/>
      <c r="F17" s="103"/>
      <c r="G17" s="124"/>
    </row>
    <row r="18" spans="1:7" s="242" customFormat="1" ht="19.899999999999999" customHeight="1">
      <c r="A18" s="513">
        <v>1827</v>
      </c>
      <c r="B18" s="513" t="s">
        <v>709</v>
      </c>
      <c r="C18" s="514">
        <v>100000000</v>
      </c>
      <c r="D18" s="109"/>
      <c r="E18" s="103"/>
      <c r="F18" s="103"/>
      <c r="G18" s="124"/>
    </row>
    <row r="19" spans="1:7" s="242" customFormat="1" ht="19.899999999999999" customHeight="1">
      <c r="A19" s="513">
        <v>2206</v>
      </c>
      <c r="B19" s="513" t="s">
        <v>298</v>
      </c>
      <c r="C19" s="514">
        <v>92000000</v>
      </c>
      <c r="G19" s="124"/>
    </row>
    <row r="20" spans="1:7" s="242" customFormat="1" ht="19.899999999999999" customHeight="1">
      <c r="A20" s="513">
        <v>1588</v>
      </c>
      <c r="B20" s="513" t="s">
        <v>16</v>
      </c>
      <c r="C20" s="514">
        <v>90000000</v>
      </c>
      <c r="G20" s="124"/>
    </row>
    <row r="21" spans="1:7" s="242" customFormat="1" ht="19.899999999999999" customHeight="1">
      <c r="A21" s="513">
        <v>20081</v>
      </c>
      <c r="B21" s="515" t="s">
        <v>461</v>
      </c>
      <c r="C21" s="514">
        <v>89300000</v>
      </c>
      <c r="G21" s="124"/>
    </row>
    <row r="22" spans="1:7" s="242" customFormat="1" ht="19.899999999999999" customHeight="1">
      <c r="A22" s="513">
        <v>1965</v>
      </c>
      <c r="B22" s="513" t="s">
        <v>190</v>
      </c>
      <c r="C22" s="514">
        <v>87000000</v>
      </c>
      <c r="D22" s="109"/>
      <c r="E22" s="103"/>
      <c r="F22" s="103"/>
      <c r="G22" s="124"/>
    </row>
    <row r="23" spans="1:7" s="242" customFormat="1" ht="19.899999999999999" customHeight="1">
      <c r="A23" s="515">
        <v>2073</v>
      </c>
      <c r="B23" s="515" t="s">
        <v>715</v>
      </c>
      <c r="C23" s="514">
        <v>83000000</v>
      </c>
      <c r="G23" s="124"/>
    </row>
    <row r="24" spans="1:7" s="242" customFormat="1" ht="19.899999999999999" customHeight="1">
      <c r="A24" s="516">
        <v>2011</v>
      </c>
      <c r="B24" s="515" t="s">
        <v>635</v>
      </c>
      <c r="C24" s="514">
        <v>80000000</v>
      </c>
      <c r="D24" s="109"/>
      <c r="E24" s="103"/>
      <c r="F24" s="103"/>
      <c r="G24" s="124"/>
    </row>
    <row r="25" spans="1:7" s="242" customFormat="1" ht="19.899999999999999" customHeight="1">
      <c r="A25" s="513">
        <v>2097</v>
      </c>
      <c r="B25" s="513" t="s">
        <v>187</v>
      </c>
      <c r="C25" s="514">
        <v>79000000</v>
      </c>
      <c r="D25" s="109"/>
      <c r="E25" s="103"/>
      <c r="F25" s="103"/>
      <c r="G25" s="124"/>
    </row>
    <row r="26" spans="1:7" s="242" customFormat="1" ht="19.899999999999999" customHeight="1">
      <c r="A26" s="513">
        <v>20182</v>
      </c>
      <c r="B26" s="513" t="s">
        <v>773</v>
      </c>
      <c r="C26" s="514">
        <v>78800000</v>
      </c>
      <c r="G26" s="124"/>
    </row>
    <row r="27" spans="1:7" s="242" customFormat="1" ht="19.899999999999999" customHeight="1">
      <c r="A27" s="513">
        <v>576</v>
      </c>
      <c r="B27" s="513" t="s">
        <v>49</v>
      </c>
      <c r="C27" s="514">
        <v>78113000</v>
      </c>
      <c r="D27" s="109"/>
      <c r="E27" s="103"/>
      <c r="F27" s="103"/>
      <c r="G27" s="124"/>
    </row>
    <row r="28" spans="1:7" s="242" customFormat="1" ht="19.899999999999999" customHeight="1">
      <c r="A28" s="515">
        <v>1957</v>
      </c>
      <c r="B28" s="515" t="s">
        <v>712</v>
      </c>
      <c r="C28" s="514">
        <v>75000000</v>
      </c>
      <c r="D28" s="109"/>
      <c r="E28" s="103"/>
      <c r="F28" s="103"/>
      <c r="G28" s="124"/>
    </row>
    <row r="29" spans="1:7" s="242" customFormat="1" ht="19.899999999999999" customHeight="1">
      <c r="A29" s="513">
        <v>1834</v>
      </c>
      <c r="B29" s="513" t="s">
        <v>65</v>
      </c>
      <c r="C29" s="514">
        <v>65050000</v>
      </c>
      <c r="D29" s="109"/>
      <c r="E29" s="103"/>
      <c r="F29" s="103"/>
      <c r="G29" s="124"/>
    </row>
    <row r="30" spans="1:7" s="242" customFormat="1" ht="19.899999999999999" customHeight="1">
      <c r="A30" s="513">
        <v>1657</v>
      </c>
      <c r="B30" s="513" t="s">
        <v>17</v>
      </c>
      <c r="C30" s="514">
        <v>65000000</v>
      </c>
      <c r="D30" s="109"/>
      <c r="E30" s="103"/>
      <c r="F30" s="103"/>
      <c r="G30" s="124"/>
    </row>
    <row r="31" spans="1:7" s="242" customFormat="1" ht="19.899999999999999" customHeight="1">
      <c r="A31" s="515">
        <v>20018</v>
      </c>
      <c r="B31" s="356" t="s">
        <v>368</v>
      </c>
      <c r="C31" s="514">
        <v>60000000</v>
      </c>
      <c r="G31" s="124"/>
    </row>
    <row r="32" spans="1:7" s="242" customFormat="1" ht="19.899999999999999" customHeight="1">
      <c r="A32" s="515">
        <v>2015</v>
      </c>
      <c r="B32" s="515" t="s">
        <v>713</v>
      </c>
      <c r="C32" s="514">
        <v>54200000</v>
      </c>
      <c r="G32" s="124"/>
    </row>
    <row r="33" spans="1:7" s="242" customFormat="1" ht="19.899999999999999" customHeight="1">
      <c r="A33" s="515">
        <v>2151</v>
      </c>
      <c r="B33" s="515" t="s">
        <v>257</v>
      </c>
      <c r="C33" s="514">
        <v>54000000</v>
      </c>
      <c r="D33" s="109"/>
      <c r="E33" s="103"/>
      <c r="F33" s="103"/>
      <c r="G33" s="124"/>
    </row>
    <row r="34" spans="1:7" s="242" customFormat="1" ht="19.899999999999999" customHeight="1">
      <c r="A34" s="513">
        <v>1835</v>
      </c>
      <c r="B34" s="513" t="s">
        <v>221</v>
      </c>
      <c r="C34" s="514">
        <v>51500000</v>
      </c>
      <c r="D34" s="109"/>
      <c r="E34" s="103"/>
      <c r="F34" s="103"/>
      <c r="G34" s="124"/>
    </row>
    <row r="35" spans="1:7" s="242" customFormat="1" ht="19.899999999999999" customHeight="1">
      <c r="A35" s="513">
        <v>2209</v>
      </c>
      <c r="B35" s="513" t="s">
        <v>299</v>
      </c>
      <c r="C35" s="514">
        <v>46500000</v>
      </c>
      <c r="D35" s="109"/>
      <c r="E35" s="103"/>
      <c r="F35" s="103"/>
      <c r="G35" s="124"/>
    </row>
    <row r="36" spans="1:7" s="242" customFormat="1" ht="19.899999999999999" customHeight="1">
      <c r="A36" s="516">
        <v>1207</v>
      </c>
      <c r="B36" s="515" t="s">
        <v>51</v>
      </c>
      <c r="C36" s="514">
        <v>45650000</v>
      </c>
      <c r="G36" s="124"/>
    </row>
    <row r="37" spans="1:7" s="242" customFormat="1" ht="19.899999999999999" customHeight="1">
      <c r="A37" s="513">
        <v>1921</v>
      </c>
      <c r="B37" s="513" t="s">
        <v>70</v>
      </c>
      <c r="C37" s="514">
        <v>45000000</v>
      </c>
      <c r="G37" s="124"/>
    </row>
    <row r="38" spans="1:7" s="242" customFormat="1" ht="19.899999999999999" customHeight="1">
      <c r="A38" s="513">
        <v>1375</v>
      </c>
      <c r="B38" s="513" t="s">
        <v>220</v>
      </c>
      <c r="C38" s="514">
        <v>42150000</v>
      </c>
      <c r="D38" s="109"/>
      <c r="E38" s="103"/>
      <c r="F38" s="103"/>
      <c r="G38" s="124"/>
    </row>
    <row r="39" spans="1:7" s="242" customFormat="1" ht="19.899999999999999" customHeight="1">
      <c r="A39" s="513">
        <v>2017</v>
      </c>
      <c r="B39" s="515" t="s">
        <v>714</v>
      </c>
      <c r="C39" s="514">
        <v>41500000</v>
      </c>
      <c r="G39" s="124"/>
    </row>
    <row r="40" spans="1:7" s="242" customFormat="1" ht="19.899999999999999" customHeight="1">
      <c r="A40" s="513">
        <v>1238</v>
      </c>
      <c r="B40" s="515" t="s">
        <v>964</v>
      </c>
      <c r="C40" s="514">
        <v>40500000</v>
      </c>
      <c r="G40" s="124"/>
    </row>
    <row r="41" spans="1:7" s="242" customFormat="1" ht="19.899999999999999" customHeight="1">
      <c r="A41" s="513">
        <v>2185</v>
      </c>
      <c r="B41" s="513" t="s">
        <v>847</v>
      </c>
      <c r="C41" s="514">
        <v>40000000</v>
      </c>
      <c r="G41" s="124"/>
    </row>
    <row r="42" spans="1:7" s="242" customFormat="1" ht="19.899999999999999" customHeight="1">
      <c r="A42" s="513">
        <v>20158</v>
      </c>
      <c r="B42" s="513" t="s">
        <v>610</v>
      </c>
      <c r="C42" s="514">
        <v>40000000</v>
      </c>
      <c r="D42" s="109"/>
      <c r="E42" s="103"/>
      <c r="F42" s="103"/>
      <c r="G42" s="124"/>
    </row>
    <row r="43" spans="1:7" s="242" customFormat="1" ht="19.899999999999999" customHeight="1">
      <c r="A43" s="515">
        <v>1670</v>
      </c>
      <c r="B43" s="515" t="s">
        <v>856</v>
      </c>
      <c r="C43" s="514">
        <v>37700000</v>
      </c>
      <c r="G43" s="124"/>
    </row>
    <row r="44" spans="1:7" s="242" customFormat="1" ht="19.899999999999999" customHeight="1">
      <c r="A44" s="515">
        <v>2232</v>
      </c>
      <c r="B44" s="515" t="s">
        <v>335</v>
      </c>
      <c r="C44" s="514">
        <v>36900000</v>
      </c>
      <c r="D44" s="109"/>
      <c r="E44" s="103"/>
      <c r="F44" s="103"/>
      <c r="G44" s="124"/>
    </row>
    <row r="45" spans="1:7" s="242" customFormat="1" ht="19.899999999999999" customHeight="1">
      <c r="A45" s="513">
        <v>20159</v>
      </c>
      <c r="B45" s="513" t="s">
        <v>611</v>
      </c>
      <c r="C45" s="514">
        <v>36000000</v>
      </c>
      <c r="G45" s="124"/>
    </row>
    <row r="46" spans="1:7" s="242" customFormat="1" ht="19.899999999999999" customHeight="1">
      <c r="A46" s="513">
        <v>2001</v>
      </c>
      <c r="B46" s="513" t="s">
        <v>83</v>
      </c>
      <c r="C46" s="514">
        <v>35200000</v>
      </c>
      <c r="D46" s="109"/>
      <c r="E46" s="103"/>
      <c r="F46" s="103"/>
      <c r="G46" s="124"/>
    </row>
    <row r="47" spans="1:7" s="242" customFormat="1" ht="20.100000000000001" customHeight="1">
      <c r="A47" s="513">
        <v>20063</v>
      </c>
      <c r="B47" s="513" t="s">
        <v>728</v>
      </c>
      <c r="C47" s="514">
        <v>32500000</v>
      </c>
      <c r="D47" s="109"/>
      <c r="E47" s="103"/>
      <c r="F47" s="103"/>
      <c r="G47" s="124"/>
    </row>
    <row r="48" spans="1:7" s="242" customFormat="1" ht="19.899999999999999" customHeight="1">
      <c r="A48" s="513">
        <v>20139</v>
      </c>
      <c r="B48" s="515" t="s">
        <v>577</v>
      </c>
      <c r="C48" s="514">
        <v>30650000</v>
      </c>
      <c r="D48" s="109"/>
      <c r="E48" s="103"/>
      <c r="F48" s="103"/>
      <c r="G48" s="124"/>
    </row>
    <row r="49" spans="1:7" s="242" customFormat="1" ht="19.899999999999999" customHeight="1">
      <c r="A49" s="513">
        <v>20193</v>
      </c>
      <c r="B49" s="515" t="s">
        <v>794</v>
      </c>
      <c r="C49" s="514">
        <v>30000000</v>
      </c>
      <c r="D49" s="109"/>
      <c r="E49" s="103"/>
      <c r="F49" s="103"/>
      <c r="G49" s="124"/>
    </row>
    <row r="50" spans="1:7" s="242" customFormat="1" ht="19.899999999999999" customHeight="1">
      <c r="A50" s="516">
        <v>20194</v>
      </c>
      <c r="B50" s="515" t="s">
        <v>795</v>
      </c>
      <c r="C50" s="514">
        <v>30000000</v>
      </c>
      <c r="D50" s="109"/>
      <c r="E50" s="103"/>
      <c r="F50" s="103"/>
      <c r="G50" s="124"/>
    </row>
    <row r="51" spans="1:7" s="242" customFormat="1" ht="19.899999999999999" customHeight="1">
      <c r="A51" s="513">
        <v>1615</v>
      </c>
      <c r="B51" s="513" t="s">
        <v>66</v>
      </c>
      <c r="C51" s="514">
        <v>27700000</v>
      </c>
      <c r="D51" s="109"/>
      <c r="E51" s="103"/>
      <c r="F51" s="103"/>
      <c r="G51" s="124"/>
    </row>
    <row r="52" spans="1:7" s="242" customFormat="1" ht="19.899999999999999" customHeight="1">
      <c r="A52" s="513">
        <v>2152</v>
      </c>
      <c r="B52" s="513" t="s">
        <v>258</v>
      </c>
      <c r="C52" s="514">
        <v>27600000</v>
      </c>
      <c r="G52" s="124"/>
    </row>
    <row r="53" spans="1:7" s="242" customFormat="1" ht="19.899999999999999" customHeight="1">
      <c r="A53" s="513">
        <v>2101</v>
      </c>
      <c r="B53" s="513" t="s">
        <v>965</v>
      </c>
      <c r="C53" s="514">
        <v>25050000</v>
      </c>
      <c r="D53" s="109"/>
      <c r="E53" s="103"/>
      <c r="F53" s="103"/>
      <c r="G53" s="124"/>
    </row>
    <row r="54" spans="1:7" s="242" customFormat="1" ht="19.899999999999999" customHeight="1">
      <c r="A54" s="513">
        <v>20004</v>
      </c>
      <c r="B54" s="513" t="s">
        <v>967</v>
      </c>
      <c r="C54" s="517">
        <v>24750000</v>
      </c>
      <c r="G54" s="124"/>
    </row>
    <row r="55" spans="1:7" ht="19.899999999999999" customHeight="1">
      <c r="A55" s="515">
        <v>2233</v>
      </c>
      <c r="B55" s="515" t="s">
        <v>336</v>
      </c>
      <c r="C55" s="514">
        <v>24700000</v>
      </c>
      <c r="D55" s="242"/>
      <c r="E55" s="242"/>
      <c r="F55" s="242"/>
    </row>
    <row r="56" spans="1:7" ht="19.899999999999999" customHeight="1">
      <c r="A56" s="513">
        <v>20093</v>
      </c>
      <c r="B56" s="513" t="s">
        <v>453</v>
      </c>
      <c r="C56" s="514">
        <v>24000000</v>
      </c>
    </row>
    <row r="57" spans="1:7" ht="19.899999999999999" customHeight="1">
      <c r="A57" s="513">
        <v>2150</v>
      </c>
      <c r="B57" s="513" t="s">
        <v>716</v>
      </c>
      <c r="C57" s="514">
        <v>23500000</v>
      </c>
      <c r="D57" s="242"/>
      <c r="E57" s="242"/>
      <c r="F57" s="242"/>
    </row>
    <row r="58" spans="1:7" ht="19.899999999999999" customHeight="1">
      <c r="A58" s="513">
        <v>20087</v>
      </c>
      <c r="B58" s="513" t="s">
        <v>452</v>
      </c>
      <c r="C58" s="514">
        <v>23378476</v>
      </c>
    </row>
    <row r="59" spans="1:7" ht="19.899999999999999" customHeight="1">
      <c r="A59" s="513">
        <v>2196</v>
      </c>
      <c r="B59" s="513" t="s">
        <v>871</v>
      </c>
      <c r="C59" s="514">
        <v>22500000</v>
      </c>
    </row>
    <row r="60" spans="1:7" ht="19.899999999999999" customHeight="1">
      <c r="A60" s="518">
        <v>20011</v>
      </c>
      <c r="B60" s="513" t="s">
        <v>717</v>
      </c>
      <c r="C60" s="514">
        <v>21500000</v>
      </c>
    </row>
    <row r="61" spans="1:7" ht="19.899999999999999" customHeight="1">
      <c r="A61" s="515">
        <v>1960</v>
      </c>
      <c r="B61" s="515" t="s">
        <v>189</v>
      </c>
      <c r="C61" s="514">
        <v>21480000</v>
      </c>
      <c r="D61" s="242"/>
      <c r="E61" s="242"/>
      <c r="F61" s="242"/>
    </row>
    <row r="62" spans="1:7" ht="19.899999999999999" customHeight="1">
      <c r="A62" s="513">
        <v>2099</v>
      </c>
      <c r="B62" s="513" t="s">
        <v>188</v>
      </c>
      <c r="C62" s="514">
        <v>20860000</v>
      </c>
    </row>
    <row r="63" spans="1:7" ht="19.899999999999999" customHeight="1">
      <c r="A63" s="513">
        <v>2175</v>
      </c>
      <c r="B63" s="513" t="s">
        <v>278</v>
      </c>
      <c r="C63" s="514">
        <v>20521912</v>
      </c>
    </row>
    <row r="64" spans="1:7" ht="19.899999999999999" customHeight="1">
      <c r="A64" s="515">
        <v>2213</v>
      </c>
      <c r="B64" s="515" t="s">
        <v>287</v>
      </c>
      <c r="C64" s="514">
        <v>20100000</v>
      </c>
      <c r="D64" s="242"/>
      <c r="E64" s="242"/>
      <c r="F64" s="242"/>
    </row>
    <row r="65" spans="1:6" ht="19.899999999999999" customHeight="1">
      <c r="A65" s="516">
        <v>20162</v>
      </c>
      <c r="B65" s="515" t="s">
        <v>648</v>
      </c>
      <c r="C65" s="514">
        <v>20100000</v>
      </c>
    </row>
    <row r="66" spans="1:6" ht="19.899999999999999" customHeight="1">
      <c r="A66" s="513">
        <v>1962</v>
      </c>
      <c r="B66" s="513" t="s">
        <v>81</v>
      </c>
      <c r="C66" s="514">
        <v>20000000</v>
      </c>
    </row>
    <row r="67" spans="1:6" ht="19.899999999999999" customHeight="1">
      <c r="A67" s="513">
        <v>20014</v>
      </c>
      <c r="B67" s="513" t="s">
        <v>718</v>
      </c>
      <c r="C67" s="514">
        <v>19750000</v>
      </c>
      <c r="D67" s="242"/>
      <c r="E67" s="242"/>
      <c r="F67" s="242"/>
    </row>
    <row r="68" spans="1:6" ht="19.899999999999999" customHeight="1">
      <c r="A68" s="513">
        <v>2024</v>
      </c>
      <c r="B68" s="513" t="s">
        <v>186</v>
      </c>
      <c r="C68" s="514">
        <v>19600000</v>
      </c>
    </row>
    <row r="69" spans="1:6" ht="19.899999999999999" customHeight="1">
      <c r="A69" s="515">
        <v>2205</v>
      </c>
      <c r="B69" s="515" t="s">
        <v>283</v>
      </c>
      <c r="C69" s="514">
        <v>19125000</v>
      </c>
    </row>
    <row r="70" spans="1:6" ht="19.899999999999999" customHeight="1">
      <c r="A70" s="513">
        <v>1322</v>
      </c>
      <c r="B70" s="513" t="s">
        <v>23</v>
      </c>
      <c r="C70" s="514">
        <v>18500000</v>
      </c>
    </row>
    <row r="71" spans="1:6" s="109" customFormat="1" ht="19.899999999999999" customHeight="1"/>
    <row r="72" spans="1:6" s="109" customFormat="1" ht="19.899999999999999" customHeight="1"/>
    <row r="73" spans="1:6" s="109" customFormat="1" ht="19.899999999999999" customHeight="1"/>
    <row r="74" spans="1:6" s="109" customFormat="1" ht="19.899999999999999" customHeight="1"/>
  </sheetData>
  <sortState xmlns:xlrd2="http://schemas.microsoft.com/office/spreadsheetml/2017/richdata2" ref="A6:G70">
    <sortCondition descending="1" ref="C6:C70"/>
  </sortState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Q31"/>
  <sheetViews>
    <sheetView showZeros="0" rightToLeft="1" workbookViewId="0">
      <selection activeCell="G17" sqref="G17"/>
    </sheetView>
  </sheetViews>
  <sheetFormatPr defaultColWidth="9.140625" defaultRowHeight="14.25"/>
  <cols>
    <col min="1" max="3" width="4.140625" style="52" customWidth="1"/>
    <col min="4" max="4" width="33" style="52" customWidth="1"/>
    <col min="5" max="9" width="12.140625" style="52" customWidth="1"/>
    <col min="10" max="10" width="7.85546875" style="52" customWidth="1"/>
    <col min="11" max="16384" width="9.140625" style="52"/>
  </cols>
  <sheetData>
    <row r="3" spans="1:17" ht="20.25">
      <c r="E3" s="53"/>
    </row>
    <row r="4" spans="1:17" s="62" customFormat="1" ht="18.75">
      <c r="A4" s="60" t="s">
        <v>121</v>
      </c>
      <c r="C4" s="61" t="s">
        <v>933</v>
      </c>
    </row>
    <row r="5" spans="1:17" ht="15.75">
      <c r="A5" s="54"/>
      <c r="C5" s="55"/>
    </row>
    <row r="6" spans="1:17" ht="15.75">
      <c r="A6" s="54"/>
      <c r="C6" s="55"/>
      <c r="G6" s="55" t="s">
        <v>111</v>
      </c>
    </row>
    <row r="7" spans="1:17" ht="15.75">
      <c r="A7" s="54">
        <v>3.1</v>
      </c>
      <c r="C7" s="54" t="s">
        <v>120</v>
      </c>
      <c r="D7" s="54"/>
      <c r="E7" s="54"/>
      <c r="F7" s="54"/>
      <c r="G7" s="54"/>
    </row>
    <row r="8" spans="1:17" ht="16.5" thickBot="1">
      <c r="A8" s="54"/>
      <c r="C8" s="54"/>
      <c r="D8" s="54"/>
      <c r="E8" s="54"/>
      <c r="F8" s="54"/>
      <c r="G8" s="54"/>
    </row>
    <row r="9" spans="1:17" ht="16.5" thickBot="1">
      <c r="A9" s="54"/>
      <c r="C9" s="54" t="s">
        <v>859</v>
      </c>
      <c r="D9" s="54"/>
      <c r="E9" s="54"/>
      <c r="F9" s="54"/>
      <c r="G9" s="248">
        <v>760227.29200000002</v>
      </c>
      <c r="I9" s="54"/>
      <c r="J9" s="54"/>
      <c r="K9" s="54"/>
      <c r="L9" s="54"/>
    </row>
    <row r="10" spans="1:17" ht="16.5" thickBot="1">
      <c r="A10" s="54"/>
      <c r="C10" s="54"/>
      <c r="D10" s="54"/>
      <c r="E10" s="54"/>
      <c r="F10" s="54"/>
      <c r="G10" s="54"/>
      <c r="I10" s="54"/>
      <c r="J10" s="54"/>
      <c r="K10" s="54"/>
      <c r="L10" s="54"/>
    </row>
    <row r="11" spans="1:17" ht="16.5" thickBot="1">
      <c r="A11" s="54"/>
      <c r="C11" s="54" t="s">
        <v>861</v>
      </c>
      <c r="D11" s="54"/>
      <c r="E11" s="54"/>
      <c r="F11" s="54"/>
      <c r="G11" s="248">
        <v>3808398.4509999999</v>
      </c>
      <c r="I11" s="54"/>
      <c r="J11" s="54"/>
      <c r="K11" s="54"/>
      <c r="L11" s="54"/>
    </row>
    <row r="12" spans="1:17" ht="16.5" thickBot="1">
      <c r="A12" s="54"/>
      <c r="C12" s="54"/>
      <c r="D12" s="54"/>
      <c r="E12" s="54"/>
      <c r="F12" s="54"/>
      <c r="G12" s="54"/>
      <c r="I12" s="54"/>
      <c r="J12" s="54"/>
      <c r="K12" s="54"/>
      <c r="L12" s="54"/>
    </row>
    <row r="13" spans="1:17" ht="16.5" thickBot="1">
      <c r="A13" s="54"/>
      <c r="C13" s="54" t="s">
        <v>112</v>
      </c>
      <c r="D13" s="54"/>
      <c r="E13" s="54"/>
      <c r="F13" s="54"/>
      <c r="G13" s="248">
        <v>8196096.8269999996</v>
      </c>
      <c r="I13" s="54"/>
      <c r="J13" s="54"/>
      <c r="K13" s="54"/>
      <c r="L13" s="54"/>
      <c r="O13" s="54"/>
      <c r="P13" s="54"/>
      <c r="Q13" s="54"/>
    </row>
    <row r="14" spans="1:17" ht="15.75">
      <c r="A14" s="54"/>
      <c r="C14" s="54"/>
      <c r="D14" s="54"/>
      <c r="E14" s="54"/>
      <c r="F14" s="54"/>
      <c r="G14" s="71"/>
      <c r="I14" s="54"/>
      <c r="J14" s="54"/>
      <c r="K14" s="54"/>
      <c r="L14" s="54"/>
      <c r="O14" s="54"/>
      <c r="P14" s="54"/>
      <c r="Q14" s="54"/>
    </row>
    <row r="15" spans="1:17" ht="15.75">
      <c r="A15" s="54"/>
      <c r="C15" s="54"/>
      <c r="D15" s="54"/>
      <c r="E15" s="54"/>
      <c r="F15" s="54"/>
      <c r="G15" s="71"/>
      <c r="I15" s="54"/>
      <c r="J15" s="54"/>
      <c r="K15" s="54"/>
      <c r="L15" s="54"/>
      <c r="O15" s="54"/>
      <c r="P15" s="54"/>
      <c r="Q15" s="54"/>
    </row>
    <row r="16" spans="1:17" ht="15.75">
      <c r="A16" s="54"/>
      <c r="C16" s="54"/>
      <c r="D16" s="122"/>
      <c r="E16" s="54"/>
      <c r="F16" s="54"/>
      <c r="G16" s="54"/>
      <c r="H16" s="54"/>
      <c r="I16" s="54"/>
      <c r="J16" s="54"/>
      <c r="K16" s="54"/>
      <c r="L16" s="54"/>
      <c r="O16" s="54"/>
      <c r="P16" s="54"/>
      <c r="Q16" s="54"/>
    </row>
    <row r="17" spans="1:17" ht="15.75">
      <c r="A17" s="54">
        <v>3.2</v>
      </c>
      <c r="C17" s="276" t="s">
        <v>851</v>
      </c>
      <c r="D17" s="54"/>
      <c r="E17" s="298"/>
      <c r="F17" s="54"/>
      <c r="G17" s="54"/>
      <c r="H17" s="54"/>
      <c r="I17" s="54"/>
      <c r="J17" s="54"/>
      <c r="K17" s="54"/>
      <c r="L17" s="54"/>
      <c r="O17" s="54"/>
      <c r="P17" s="54"/>
      <c r="Q17" s="54"/>
    </row>
    <row r="18" spans="1:17" ht="15.75">
      <c r="A18" s="54"/>
      <c r="B18" s="57" t="s">
        <v>86</v>
      </c>
      <c r="C18" s="54" t="s">
        <v>726</v>
      </c>
      <c r="D18" s="54"/>
      <c r="E18" s="54"/>
      <c r="F18" s="54"/>
      <c r="G18" s="54"/>
      <c r="H18" s="54"/>
      <c r="I18" s="54"/>
      <c r="J18" s="54"/>
      <c r="K18" s="54"/>
      <c r="L18" s="54"/>
      <c r="O18" s="54"/>
      <c r="P18" s="54"/>
      <c r="Q18" s="54"/>
    </row>
    <row r="19" spans="1:17" ht="15.75">
      <c r="B19" s="57" t="s">
        <v>86</v>
      </c>
      <c r="C19" s="54" t="s">
        <v>374</v>
      </c>
    </row>
    <row r="20" spans="1:17" ht="15.75">
      <c r="A20" s="54"/>
      <c r="B20" s="57" t="s">
        <v>86</v>
      </c>
      <c r="C20" s="54" t="s">
        <v>862</v>
      </c>
      <c r="D20" s="54"/>
      <c r="E20" s="54"/>
      <c r="F20" s="54"/>
      <c r="G20" s="54"/>
      <c r="H20" s="54"/>
      <c r="I20" s="54"/>
      <c r="J20" s="54"/>
      <c r="K20" s="54"/>
      <c r="L20" s="54"/>
      <c r="O20" s="54"/>
      <c r="P20" s="54"/>
      <c r="Q20" s="54"/>
    </row>
    <row r="21" spans="1:17" ht="15.75">
      <c r="A21" s="54"/>
      <c r="B21" s="57" t="s">
        <v>86</v>
      </c>
      <c r="C21" s="54" t="s">
        <v>429</v>
      </c>
      <c r="D21" s="54"/>
      <c r="E21" s="54"/>
      <c r="F21" s="54"/>
      <c r="G21" s="54"/>
      <c r="H21" s="54"/>
      <c r="I21" s="54"/>
      <c r="J21" s="54"/>
      <c r="K21" s="54"/>
      <c r="L21" s="54"/>
      <c r="O21" s="54"/>
      <c r="P21" s="54"/>
      <c r="Q21" s="54"/>
    </row>
    <row r="22" spans="1:17" ht="15.75">
      <c r="A22" s="54"/>
      <c r="B22" s="57" t="s">
        <v>86</v>
      </c>
      <c r="C22" s="54" t="s">
        <v>740</v>
      </c>
      <c r="D22" s="54"/>
      <c r="E22" s="54"/>
      <c r="F22" s="54"/>
      <c r="G22" s="54"/>
      <c r="H22" s="54"/>
      <c r="I22" s="54"/>
      <c r="J22" s="54"/>
      <c r="K22" s="54"/>
      <c r="L22" s="54"/>
      <c r="O22" s="54"/>
      <c r="P22" s="54"/>
      <c r="Q22" s="54"/>
    </row>
    <row r="23" spans="1:17" ht="15.75">
      <c r="A23" s="54"/>
      <c r="B23" s="57" t="s">
        <v>86</v>
      </c>
      <c r="C23" s="54" t="s">
        <v>727</v>
      </c>
      <c r="D23" s="54"/>
      <c r="E23" s="54"/>
      <c r="F23" s="54"/>
      <c r="G23" s="54"/>
      <c r="H23" s="54"/>
      <c r="I23" s="54"/>
      <c r="J23" s="54"/>
      <c r="K23" s="54"/>
      <c r="L23" s="54"/>
      <c r="O23" s="54"/>
      <c r="P23" s="54"/>
      <c r="Q23" s="54"/>
    </row>
    <row r="24" spans="1:17" ht="15.75">
      <c r="A24" s="54"/>
      <c r="B24" s="57" t="s">
        <v>86</v>
      </c>
      <c r="C24" s="54" t="s">
        <v>741</v>
      </c>
      <c r="D24" s="54"/>
      <c r="E24" s="54"/>
      <c r="F24" s="54"/>
      <c r="G24" s="54"/>
      <c r="H24" s="54"/>
      <c r="I24" s="54"/>
      <c r="J24" s="54"/>
      <c r="K24" s="54"/>
      <c r="L24" s="54"/>
      <c r="O24" s="54"/>
      <c r="P24" s="54"/>
      <c r="Q24" s="54"/>
    </row>
    <row r="25" spans="1:17" ht="15.75">
      <c r="A25" s="54"/>
      <c r="B25" s="57" t="s">
        <v>86</v>
      </c>
      <c r="C25" s="54" t="s">
        <v>430</v>
      </c>
      <c r="D25" s="54"/>
      <c r="E25" s="54"/>
      <c r="F25" s="54"/>
      <c r="G25" s="54"/>
      <c r="H25" s="54"/>
      <c r="I25" s="54"/>
      <c r="J25" s="54"/>
      <c r="K25" s="54"/>
      <c r="L25" s="54"/>
      <c r="O25" s="54"/>
      <c r="P25" s="54"/>
      <c r="Q25" s="54"/>
    </row>
    <row r="26" spans="1:17" ht="15.75">
      <c r="A26" s="54"/>
      <c r="B26" s="57" t="s">
        <v>86</v>
      </c>
      <c r="C26" s="54" t="s">
        <v>742</v>
      </c>
      <c r="D26" s="54"/>
      <c r="E26" s="54"/>
      <c r="F26" s="54"/>
      <c r="G26" s="54"/>
      <c r="H26" s="54"/>
      <c r="I26" s="54"/>
      <c r="J26" s="54"/>
      <c r="K26" s="54"/>
      <c r="L26" s="54"/>
      <c r="O26" s="54"/>
      <c r="P26" s="54"/>
      <c r="Q26" s="54"/>
    </row>
    <row r="27" spans="1:17" ht="15.75">
      <c r="A27" s="54"/>
      <c r="B27" s="57" t="s">
        <v>86</v>
      </c>
      <c r="C27" s="54" t="s">
        <v>1019</v>
      </c>
      <c r="D27" s="54"/>
      <c r="E27" s="54"/>
      <c r="F27" s="54"/>
      <c r="G27" s="54"/>
      <c r="H27" s="54"/>
      <c r="I27" s="54"/>
      <c r="J27" s="54"/>
      <c r="K27" s="54"/>
      <c r="N27" s="54"/>
      <c r="O27" s="54"/>
      <c r="P27" s="54"/>
    </row>
    <row r="28" spans="1:17" ht="15.75">
      <c r="A28" s="54"/>
      <c r="B28" s="57" t="s">
        <v>86</v>
      </c>
      <c r="C28" s="54" t="s">
        <v>1020</v>
      </c>
      <c r="D28" s="54"/>
      <c r="E28" s="54"/>
      <c r="F28" s="54"/>
      <c r="G28" s="54"/>
      <c r="H28" s="54"/>
      <c r="I28" s="54"/>
      <c r="J28" s="54"/>
      <c r="K28" s="54"/>
      <c r="N28" s="54"/>
      <c r="O28" s="54"/>
      <c r="P28" s="54"/>
    </row>
    <row r="29" spans="1:17" ht="15.75">
      <c r="A29" s="54"/>
      <c r="N29" s="54"/>
      <c r="O29" s="54"/>
      <c r="P29" s="54"/>
      <c r="Q29" s="54"/>
    </row>
    <row r="30" spans="1:17" ht="23.25">
      <c r="A30" s="54"/>
      <c r="B30" s="59"/>
      <c r="C30" s="59"/>
      <c r="D30" s="182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pans="1:17" ht="15.75">
      <c r="A31" s="59"/>
      <c r="B31" s="59"/>
      <c r="C31" s="59"/>
      <c r="D31" s="59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</row>
  </sheetData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28"/>
  <sheetViews>
    <sheetView showZeros="0" rightToLeft="1" workbookViewId="0">
      <selection activeCell="L22" sqref="L22"/>
    </sheetView>
  </sheetViews>
  <sheetFormatPr defaultColWidth="9.140625" defaultRowHeight="14.25"/>
  <cols>
    <col min="1" max="2" width="4.140625" style="52" customWidth="1"/>
    <col min="3" max="3" width="34" style="52" customWidth="1"/>
    <col min="4" max="4" width="9.85546875" style="52" customWidth="1"/>
    <col min="5" max="7" width="12.140625" style="52" customWidth="1"/>
    <col min="8" max="8" width="12.140625" style="52" hidden="1" customWidth="1"/>
    <col min="9" max="9" width="7.85546875" style="52" customWidth="1"/>
    <col min="10" max="16384" width="9.140625" style="52"/>
  </cols>
  <sheetData>
    <row r="3" spans="1:16" ht="20.25">
      <c r="D3" s="53"/>
    </row>
    <row r="4" spans="1:16" ht="15.75">
      <c r="C4" s="54"/>
      <c r="D4" s="54"/>
      <c r="E4" s="54"/>
      <c r="F4" s="54"/>
      <c r="G4" s="54"/>
      <c r="H4" s="54"/>
      <c r="I4" s="54"/>
      <c r="J4" s="54"/>
      <c r="K4" s="54"/>
      <c r="N4" s="54"/>
      <c r="O4" s="54"/>
      <c r="P4" s="54"/>
    </row>
    <row r="5" spans="1:16" ht="15.75">
      <c r="A5" s="54">
        <v>3.3</v>
      </c>
      <c r="C5" s="54" t="s">
        <v>326</v>
      </c>
      <c r="D5" s="54"/>
      <c r="E5" s="54"/>
      <c r="F5" s="54"/>
      <c r="G5" s="54"/>
      <c r="H5" s="54"/>
      <c r="I5" s="54"/>
      <c r="J5" s="54"/>
      <c r="K5" s="54"/>
      <c r="N5" s="54"/>
      <c r="O5" s="54"/>
      <c r="P5" s="54"/>
    </row>
    <row r="6" spans="1:16" ht="16.5" thickBot="1">
      <c r="A6" s="54"/>
      <c r="C6" s="54"/>
      <c r="D6" s="54"/>
      <c r="E6" s="54"/>
      <c r="F6" s="54"/>
      <c r="G6" s="54"/>
      <c r="H6" s="54"/>
      <c r="I6" s="54"/>
      <c r="J6" s="54"/>
      <c r="K6" s="54"/>
      <c r="N6" s="54"/>
      <c r="O6" s="54"/>
      <c r="P6" s="54"/>
    </row>
    <row r="7" spans="1:16" ht="20.100000000000001" customHeight="1">
      <c r="A7" s="54"/>
      <c r="C7" s="495" t="s">
        <v>122</v>
      </c>
      <c r="D7" s="212" t="s">
        <v>233</v>
      </c>
      <c r="E7" s="74" t="s">
        <v>827</v>
      </c>
      <c r="F7" s="75" t="s">
        <v>626</v>
      </c>
      <c r="G7" s="87"/>
      <c r="N7" s="54"/>
      <c r="O7" s="54"/>
      <c r="P7" s="54"/>
    </row>
    <row r="8" spans="1:16" ht="20.100000000000001" customHeight="1">
      <c r="A8" s="54"/>
      <c r="C8" s="496" t="s">
        <v>149</v>
      </c>
      <c r="D8" s="123">
        <v>74</v>
      </c>
      <c r="E8" s="123">
        <v>195491.67499999999</v>
      </c>
      <c r="F8" s="216">
        <v>131123.42499999999</v>
      </c>
      <c r="H8" s="166">
        <f>E8/$E$22</f>
        <v>0.26056523460597403</v>
      </c>
      <c r="N8" s="54"/>
      <c r="O8" s="54"/>
      <c r="P8" s="54"/>
    </row>
    <row r="9" spans="1:16" ht="20.100000000000001" customHeight="1">
      <c r="A9" s="54"/>
      <c r="C9" s="496" t="s">
        <v>248</v>
      </c>
      <c r="D9" s="123">
        <v>81</v>
      </c>
      <c r="E9" s="123">
        <v>287887.054</v>
      </c>
      <c r="F9" s="112">
        <v>108887.583</v>
      </c>
      <c r="H9" s="166">
        <f>E9/$E$22</f>
        <v>0.38371637956211035</v>
      </c>
      <c r="N9" s="54"/>
      <c r="O9" s="54"/>
      <c r="P9" s="54"/>
    </row>
    <row r="10" spans="1:16" ht="20.100000000000001" customHeight="1">
      <c r="A10" s="54"/>
      <c r="C10" s="496" t="s">
        <v>249</v>
      </c>
      <c r="D10" s="123">
        <v>82</v>
      </c>
      <c r="E10" s="123">
        <v>50669</v>
      </c>
      <c r="F10" s="112">
        <v>49672</v>
      </c>
      <c r="H10" s="166">
        <f>E10/$E$22</f>
        <v>6.7535253724999286E-2</v>
      </c>
      <c r="N10" s="54"/>
      <c r="O10" s="54"/>
      <c r="P10" s="54"/>
    </row>
    <row r="11" spans="1:16" ht="20.100000000000001" customHeight="1">
      <c r="A11" s="54"/>
      <c r="C11" s="496" t="s">
        <v>562</v>
      </c>
      <c r="D11" s="123">
        <v>99</v>
      </c>
      <c r="E11" s="123">
        <v>28500</v>
      </c>
      <c r="F11" s="112">
        <v>28500</v>
      </c>
      <c r="H11" s="166"/>
      <c r="N11" s="54"/>
      <c r="O11" s="54"/>
      <c r="P11" s="54"/>
    </row>
    <row r="12" spans="1:16" ht="20.100000000000001" customHeight="1">
      <c r="A12" s="54"/>
      <c r="C12" s="496" t="s">
        <v>150</v>
      </c>
      <c r="D12" s="123">
        <v>93</v>
      </c>
      <c r="E12" s="123">
        <v>41574.252999999997</v>
      </c>
      <c r="F12" s="112">
        <v>25579</v>
      </c>
      <c r="H12" s="166">
        <f>E12/$E$22</f>
        <v>5.5413126858282424E-2</v>
      </c>
      <c r="N12" s="54"/>
      <c r="O12" s="54"/>
      <c r="P12" s="54"/>
    </row>
    <row r="13" spans="1:16" ht="20.100000000000001" customHeight="1">
      <c r="A13" s="54"/>
      <c r="C13" s="496" t="s">
        <v>882</v>
      </c>
      <c r="D13" s="123">
        <v>764</v>
      </c>
      <c r="E13" s="123">
        <v>18000</v>
      </c>
      <c r="F13" s="112">
        <v>15000</v>
      </c>
      <c r="H13" s="166"/>
      <c r="N13" s="54"/>
      <c r="O13" s="54"/>
      <c r="P13" s="54"/>
    </row>
    <row r="14" spans="1:16" ht="20.100000000000001" customHeight="1">
      <c r="A14" s="54"/>
      <c r="C14" s="496" t="s">
        <v>151</v>
      </c>
      <c r="D14" s="123">
        <v>73</v>
      </c>
      <c r="E14" s="123">
        <v>88633.297000000006</v>
      </c>
      <c r="F14" s="112">
        <v>10720.753000000001</v>
      </c>
      <c r="H14" s="166">
        <f t="shared" ref="H14:H21" si="0">E14/$E$22</f>
        <v>0.11813677399155732</v>
      </c>
      <c r="N14" s="54"/>
      <c r="O14" s="54"/>
      <c r="P14" s="54"/>
    </row>
    <row r="15" spans="1:16" ht="20.100000000000001" customHeight="1">
      <c r="A15" s="54"/>
      <c r="C15" s="496" t="s">
        <v>153</v>
      </c>
      <c r="D15" s="123" t="s">
        <v>372</v>
      </c>
      <c r="E15" s="123">
        <v>13950</v>
      </c>
      <c r="F15" s="112">
        <v>9515</v>
      </c>
      <c r="G15" s="257"/>
      <c r="H15" s="166">
        <f t="shared" si="0"/>
        <v>1.8593554036269513E-2</v>
      </c>
      <c r="N15" s="54"/>
      <c r="O15" s="54"/>
      <c r="P15" s="54"/>
    </row>
    <row r="16" spans="1:16" ht="20.100000000000001" customHeight="1">
      <c r="A16" s="54"/>
      <c r="C16" s="496" t="s">
        <v>250</v>
      </c>
      <c r="D16" s="123">
        <v>84</v>
      </c>
      <c r="E16" s="123">
        <v>0</v>
      </c>
      <c r="F16" s="112">
        <v>6600</v>
      </c>
      <c r="H16" s="166">
        <f t="shared" si="0"/>
        <v>0</v>
      </c>
      <c r="N16" s="54"/>
      <c r="O16" s="54"/>
      <c r="P16" s="54"/>
    </row>
    <row r="17" spans="1:16" ht="20.100000000000001" customHeight="1">
      <c r="A17" s="54"/>
      <c r="C17" s="496" t="s">
        <v>238</v>
      </c>
      <c r="D17" s="123">
        <v>848</v>
      </c>
      <c r="E17" s="123">
        <v>2500</v>
      </c>
      <c r="F17" s="112">
        <v>3200</v>
      </c>
      <c r="H17" s="166">
        <f t="shared" si="0"/>
        <v>3.3321781427006294E-3</v>
      </c>
      <c r="M17" s="83"/>
      <c r="N17" s="54"/>
      <c r="O17" s="54"/>
      <c r="P17" s="54"/>
    </row>
    <row r="18" spans="1:16" ht="20.100000000000001" customHeight="1">
      <c r="A18" s="54"/>
      <c r="C18" s="496" t="s">
        <v>55</v>
      </c>
      <c r="D18" s="123">
        <v>87</v>
      </c>
      <c r="E18" s="123">
        <v>13762.728999999999</v>
      </c>
      <c r="F18" s="112">
        <v>2750</v>
      </c>
      <c r="H18" s="166">
        <f t="shared" si="0"/>
        <v>1.8343945903084836E-2</v>
      </c>
      <c r="N18" s="54"/>
      <c r="O18" s="54"/>
      <c r="P18" s="54"/>
    </row>
    <row r="19" spans="1:16" ht="20.100000000000001" customHeight="1">
      <c r="A19" s="54"/>
      <c r="C19" s="496" t="s">
        <v>152</v>
      </c>
      <c r="D19" s="123">
        <v>61</v>
      </c>
      <c r="E19" s="123">
        <v>510</v>
      </c>
      <c r="F19" s="112">
        <v>2625</v>
      </c>
      <c r="H19" s="166">
        <f t="shared" si="0"/>
        <v>6.7976434111092848E-4</v>
      </c>
      <c r="N19" s="54"/>
      <c r="O19" s="54"/>
      <c r="P19" s="54"/>
    </row>
    <row r="20" spans="1:16" ht="20.100000000000001" customHeight="1">
      <c r="A20" s="54"/>
      <c r="C20" s="496" t="s">
        <v>54</v>
      </c>
      <c r="D20" s="123">
        <v>747</v>
      </c>
      <c r="E20" s="123">
        <v>5282</v>
      </c>
      <c r="F20" s="112">
        <v>2547.3620000000001</v>
      </c>
      <c r="H20" s="166">
        <f t="shared" si="0"/>
        <v>7.04022597989789E-3</v>
      </c>
      <c r="N20" s="54"/>
      <c r="O20" s="54"/>
      <c r="P20" s="54"/>
    </row>
    <row r="21" spans="1:16" ht="20.100000000000001" customHeight="1">
      <c r="A21" s="54"/>
      <c r="C21" s="496" t="s">
        <v>154</v>
      </c>
      <c r="D21" s="123">
        <v>85</v>
      </c>
      <c r="E21" s="123">
        <v>3500</v>
      </c>
      <c r="F21" s="112">
        <v>950</v>
      </c>
      <c r="H21" s="166">
        <f t="shared" si="0"/>
        <v>4.6650493997808812E-3</v>
      </c>
      <c r="N21" s="54"/>
      <c r="O21" s="54"/>
      <c r="P21" s="54"/>
    </row>
    <row r="22" spans="1:16" ht="20.100000000000001" customHeight="1" thickBot="1">
      <c r="A22" s="54"/>
      <c r="C22" s="113" t="s">
        <v>61</v>
      </c>
      <c r="D22" s="497"/>
      <c r="E22" s="116">
        <v>750260.00800000015</v>
      </c>
      <c r="F22" s="117">
        <v>397670.12300000002</v>
      </c>
      <c r="H22" s="114">
        <f>SUM(H8:H21)</f>
        <v>0.938021486545768</v>
      </c>
      <c r="N22" s="54"/>
      <c r="O22" s="54"/>
      <c r="P22" s="54"/>
    </row>
    <row r="23" spans="1:16" ht="15.75">
      <c r="A23" s="54"/>
      <c r="M23" s="54"/>
      <c r="N23" s="54"/>
      <c r="O23" s="54"/>
      <c r="P23" s="54"/>
    </row>
    <row r="24" spans="1:16" s="214" customFormat="1" ht="15.75">
      <c r="A24" s="213"/>
      <c r="C24" s="215"/>
      <c r="M24" s="213"/>
      <c r="N24" s="213"/>
      <c r="O24" s="213"/>
      <c r="P24" s="213"/>
    </row>
    <row r="25" spans="1:16" ht="15.75">
      <c r="A25" s="54"/>
      <c r="B25" s="59"/>
      <c r="C25" s="59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ht="15.75">
      <c r="A26" s="59"/>
      <c r="B26" s="59"/>
      <c r="C26" s="5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1:16" ht="15.75"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16" ht="15.75"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</row>
  </sheetData>
  <sortState xmlns:xlrd2="http://schemas.microsoft.com/office/spreadsheetml/2017/richdata2" ref="A8:P21">
    <sortCondition descending="1" ref="E8:E21"/>
  </sortState>
  <phoneticPr fontId="126" type="noConversion"/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P24"/>
  <sheetViews>
    <sheetView showZeros="0" rightToLeft="1" zoomScaleNormal="100" workbookViewId="0">
      <selection activeCell="F8" sqref="F8:G18"/>
    </sheetView>
  </sheetViews>
  <sheetFormatPr defaultColWidth="9.140625" defaultRowHeight="14.25"/>
  <cols>
    <col min="1" max="3" width="4.140625" style="52" customWidth="1"/>
    <col min="4" max="4" width="33" style="52" customWidth="1"/>
    <col min="5" max="8" width="12.140625" style="52" customWidth="1"/>
    <col min="9" max="9" width="7.85546875" style="52" customWidth="1"/>
    <col min="10" max="10" width="9.140625" style="52" hidden="1" customWidth="1"/>
    <col min="11" max="16384" width="9.140625" style="52"/>
  </cols>
  <sheetData>
    <row r="5" spans="1:16" ht="15.75">
      <c r="A5" s="54">
        <v>3.4</v>
      </c>
      <c r="C5" s="54" t="s">
        <v>284</v>
      </c>
    </row>
    <row r="6" spans="1:16" ht="16.5" thickBot="1">
      <c r="A6" s="54"/>
      <c r="H6" s="54"/>
      <c r="I6" s="54"/>
      <c r="J6" s="54"/>
      <c r="K6" s="54"/>
      <c r="N6" s="54"/>
      <c r="O6" s="54"/>
      <c r="P6" s="54"/>
    </row>
    <row r="7" spans="1:16" ht="20.100000000000001" customHeight="1">
      <c r="A7" s="54"/>
      <c r="C7" s="72" t="s">
        <v>285</v>
      </c>
      <c r="D7" s="419"/>
      <c r="E7" s="418"/>
      <c r="F7" s="74" t="s">
        <v>850</v>
      </c>
      <c r="G7" s="75" t="s">
        <v>626</v>
      </c>
      <c r="I7" s="388"/>
      <c r="N7" s="54"/>
      <c r="O7" s="54"/>
      <c r="P7" s="54"/>
    </row>
    <row r="8" spans="1:16" ht="20.100000000000001" customHeight="1">
      <c r="A8" s="54"/>
      <c r="C8" s="76" t="s">
        <v>216</v>
      </c>
      <c r="D8" s="76"/>
      <c r="E8" s="77"/>
      <c r="F8" s="78">
        <v>126998.22900000001</v>
      </c>
      <c r="G8" s="417">
        <v>29570</v>
      </c>
      <c r="J8" s="166">
        <f t="shared" ref="J8:J17" si="0">F8/$F$18</f>
        <v>0.1692722891341957</v>
      </c>
      <c r="N8" s="54"/>
      <c r="O8" s="54"/>
      <c r="P8" s="54"/>
    </row>
    <row r="9" spans="1:16" ht="20.100000000000001" customHeight="1">
      <c r="A9" s="54"/>
      <c r="C9" s="76" t="s">
        <v>123</v>
      </c>
      <c r="D9" s="76"/>
      <c r="E9" s="77"/>
      <c r="F9" s="78">
        <v>407901.79700000002</v>
      </c>
      <c r="G9" s="79">
        <v>244259</v>
      </c>
      <c r="J9" s="166">
        <f t="shared" si="0"/>
        <v>0.54368058093268368</v>
      </c>
      <c r="N9" s="54"/>
      <c r="O9" s="54"/>
      <c r="P9" s="54"/>
    </row>
    <row r="10" spans="1:16" ht="20.100000000000001" customHeight="1">
      <c r="A10" s="54"/>
      <c r="C10" s="76" t="s">
        <v>493</v>
      </c>
      <c r="D10" s="76"/>
      <c r="E10" s="77"/>
      <c r="F10" s="78">
        <v>120325.72900000001</v>
      </c>
      <c r="G10" s="79">
        <v>50606</v>
      </c>
      <c r="J10" s="166">
        <f t="shared" si="0"/>
        <v>0.16037870567132773</v>
      </c>
      <c r="N10" s="54"/>
      <c r="O10" s="54"/>
      <c r="P10" s="54"/>
    </row>
    <row r="11" spans="1:16" ht="20.100000000000001" customHeight="1">
      <c r="A11" s="54"/>
      <c r="C11" s="76" t="s">
        <v>431</v>
      </c>
      <c r="D11" s="76"/>
      <c r="E11" s="77"/>
      <c r="F11" s="78">
        <v>5812</v>
      </c>
      <c r="G11" s="79">
        <v>2352</v>
      </c>
      <c r="J11" s="166">
        <f t="shared" si="0"/>
        <v>7.7466477461504233E-3</v>
      </c>
      <c r="N11" s="54"/>
      <c r="O11" s="54"/>
      <c r="P11" s="54"/>
    </row>
    <row r="12" spans="1:16" ht="20.100000000000001" customHeight="1">
      <c r="A12" s="54"/>
      <c r="C12" s="76" t="s">
        <v>637</v>
      </c>
      <c r="D12" s="76"/>
      <c r="E12" s="77"/>
      <c r="F12" s="78">
        <v>2169</v>
      </c>
      <c r="G12" s="79">
        <v>1547</v>
      </c>
      <c r="J12" s="166">
        <f>F12/$F$18</f>
        <v>2.8909977566070662E-3</v>
      </c>
      <c r="N12" s="54"/>
      <c r="O12" s="54"/>
      <c r="P12" s="54"/>
    </row>
    <row r="13" spans="1:16" ht="20.100000000000001" customHeight="1">
      <c r="A13" s="54"/>
      <c r="C13" s="76" t="s">
        <v>638</v>
      </c>
      <c r="D13" s="76"/>
      <c r="E13" s="77"/>
      <c r="F13" s="78">
        <v>1119.2529999999999</v>
      </c>
      <c r="G13" s="79">
        <v>1500</v>
      </c>
      <c r="J13" s="166">
        <f t="shared" si="0"/>
        <v>1.491820153100843E-3</v>
      </c>
      <c r="N13" s="54"/>
      <c r="O13" s="54"/>
      <c r="P13" s="54"/>
    </row>
    <row r="14" spans="1:16" ht="20.100000000000001" customHeight="1">
      <c r="A14" s="54"/>
      <c r="C14" s="76" t="s">
        <v>60</v>
      </c>
      <c r="D14" s="76"/>
      <c r="E14" s="77"/>
      <c r="F14" s="78">
        <v>1839</v>
      </c>
      <c r="G14" s="79">
        <v>2146</v>
      </c>
      <c r="J14" s="166">
        <f t="shared" si="0"/>
        <v>2.4511502417705832E-3</v>
      </c>
      <c r="N14" s="54"/>
      <c r="O14" s="54"/>
      <c r="P14" s="54"/>
    </row>
    <row r="15" spans="1:16" ht="20.100000000000001" customHeight="1">
      <c r="A15" s="54"/>
      <c r="C15" s="81" t="s">
        <v>166</v>
      </c>
      <c r="D15" s="81"/>
      <c r="E15" s="82"/>
      <c r="F15" s="78">
        <v>2750</v>
      </c>
      <c r="G15" s="79">
        <v>7845</v>
      </c>
      <c r="J15" s="166">
        <f t="shared" si="0"/>
        <v>3.6653959569706925E-3</v>
      </c>
      <c r="M15" s="83"/>
      <c r="N15" s="54"/>
      <c r="O15" s="54"/>
      <c r="P15" s="54"/>
    </row>
    <row r="16" spans="1:16" ht="20.100000000000001" customHeight="1">
      <c r="A16" s="54"/>
      <c r="C16" s="76" t="s">
        <v>206</v>
      </c>
      <c r="D16" s="76"/>
      <c r="E16" s="77"/>
      <c r="F16" s="78">
        <v>30805</v>
      </c>
      <c r="G16" s="79">
        <v>20125</v>
      </c>
      <c r="J16" s="166">
        <f t="shared" si="0"/>
        <v>4.1059099074357161E-2</v>
      </c>
      <c r="N16" s="54"/>
      <c r="O16" s="54"/>
      <c r="P16" s="54"/>
    </row>
    <row r="17" spans="1:16" ht="20.100000000000001" customHeight="1">
      <c r="A17" s="54"/>
      <c r="C17" s="76" t="s">
        <v>152</v>
      </c>
      <c r="D17" s="76"/>
      <c r="E17" s="77"/>
      <c r="F17" s="78">
        <v>50540</v>
      </c>
      <c r="G17" s="79">
        <v>37720</v>
      </c>
      <c r="J17" s="166">
        <f t="shared" si="0"/>
        <v>6.7363313332835933E-2</v>
      </c>
      <c r="N17" s="54"/>
      <c r="O17" s="54"/>
      <c r="P17" s="54"/>
    </row>
    <row r="18" spans="1:16" ht="20.100000000000001" customHeight="1" thickBot="1">
      <c r="A18" s="54"/>
      <c r="C18" s="118" t="s">
        <v>61</v>
      </c>
      <c r="D18" s="119"/>
      <c r="E18" s="84"/>
      <c r="F18" s="116">
        <v>750260.00800000015</v>
      </c>
      <c r="G18" s="117">
        <v>397670</v>
      </c>
      <c r="J18" s="86">
        <f>SUM(J8:J17)</f>
        <v>0.99999999999999978</v>
      </c>
      <c r="N18" s="54"/>
      <c r="O18" s="54"/>
      <c r="P18" s="54"/>
    </row>
    <row r="19" spans="1:16" ht="18">
      <c r="A19" s="54"/>
      <c r="C19" s="55"/>
      <c r="D19" s="54"/>
      <c r="F19" s="65"/>
      <c r="G19" s="65"/>
      <c r="N19" s="54"/>
      <c r="O19" s="54"/>
      <c r="P19" s="54"/>
    </row>
    <row r="20" spans="1:16" s="258" customFormat="1" ht="15.75">
      <c r="A20" s="59"/>
      <c r="B20" s="59"/>
      <c r="C20" s="59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1:16" s="258" customFormat="1" ht="15.75"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</row>
    <row r="22" spans="1:16" ht="15.75">
      <c r="D22" s="54"/>
    </row>
    <row r="24" spans="1:16" ht="15.75">
      <c r="D24" s="54"/>
    </row>
  </sheetData>
  <phoneticPr fontId="126" type="noConversion"/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P24"/>
  <sheetViews>
    <sheetView showZeros="0" rightToLeft="1" zoomScaleNormal="100" workbookViewId="0">
      <selection activeCell="F7" sqref="F7:G14"/>
    </sheetView>
  </sheetViews>
  <sheetFormatPr defaultColWidth="9.140625" defaultRowHeight="14.25"/>
  <cols>
    <col min="1" max="3" width="4.140625" style="52" customWidth="1"/>
    <col min="4" max="4" width="33" style="52" customWidth="1"/>
    <col min="5" max="8" width="12.140625" style="52" customWidth="1"/>
    <col min="9" max="9" width="12.140625" style="52" bestFit="1" customWidth="1"/>
    <col min="10" max="10" width="9.140625" style="52" customWidth="1"/>
    <col min="11" max="16384" width="9.140625" style="52"/>
  </cols>
  <sheetData>
    <row r="4" spans="1:16" ht="12.75" customHeight="1">
      <c r="C4" s="56"/>
      <c r="D4" s="54"/>
      <c r="F4" s="87"/>
      <c r="G4" s="87"/>
      <c r="N4" s="54"/>
      <c r="O4" s="54"/>
      <c r="P4" s="54"/>
    </row>
    <row r="5" spans="1:16" ht="15.75">
      <c r="A5" s="54">
        <v>3.5</v>
      </c>
      <c r="C5" s="54" t="s">
        <v>124</v>
      </c>
    </row>
    <row r="6" spans="1:16" ht="16.5" thickBot="1">
      <c r="A6" s="54"/>
      <c r="H6" s="54"/>
      <c r="I6" s="54"/>
      <c r="J6" s="54"/>
      <c r="K6" s="54"/>
      <c r="N6" s="54"/>
      <c r="O6" s="54"/>
      <c r="P6" s="54"/>
    </row>
    <row r="7" spans="1:16" ht="20.100000000000001" customHeight="1">
      <c r="A7" s="54"/>
      <c r="C7" s="72" t="s">
        <v>125</v>
      </c>
      <c r="D7" s="419"/>
      <c r="E7" s="420"/>
      <c r="F7" s="74" t="s">
        <v>827</v>
      </c>
      <c r="G7" s="75" t="s">
        <v>626</v>
      </c>
      <c r="J7" s="80"/>
      <c r="M7" s="54"/>
      <c r="N7" s="54"/>
      <c r="O7" s="54"/>
    </row>
    <row r="8" spans="1:16" ht="20.100000000000001" customHeight="1">
      <c r="A8" s="54"/>
      <c r="C8" s="76" t="s">
        <v>126</v>
      </c>
      <c r="D8" s="76"/>
      <c r="E8" s="77"/>
      <c r="F8" s="78">
        <v>361944.8407</v>
      </c>
      <c r="G8" s="417">
        <v>250803.85100000002</v>
      </c>
      <c r="H8" s="256"/>
      <c r="I8" s="257"/>
      <c r="J8" s="166"/>
      <c r="K8" s="257"/>
      <c r="M8" s="54"/>
      <c r="N8" s="54"/>
      <c r="O8" s="54"/>
    </row>
    <row r="9" spans="1:16" ht="20.100000000000001" customHeight="1">
      <c r="A9" s="54"/>
      <c r="C9" s="76" t="s">
        <v>8</v>
      </c>
      <c r="D9" s="76"/>
      <c r="E9" s="77"/>
      <c r="F9" s="78">
        <v>34213.737000000001</v>
      </c>
      <c r="G9" s="79">
        <v>50000</v>
      </c>
      <c r="H9" s="256"/>
      <c r="I9" s="257"/>
      <c r="J9" s="166"/>
      <c r="K9" s="257"/>
      <c r="M9" s="54"/>
      <c r="N9" s="54"/>
      <c r="O9" s="54"/>
    </row>
    <row r="10" spans="1:16" ht="20.100000000000001" hidden="1" customHeight="1">
      <c r="A10" s="54"/>
      <c r="C10" s="76" t="s">
        <v>9</v>
      </c>
      <c r="D10" s="76"/>
      <c r="E10" s="77"/>
      <c r="F10" s="78">
        <v>0</v>
      </c>
      <c r="G10" s="79">
        <v>0</v>
      </c>
      <c r="H10" s="256"/>
      <c r="I10" s="257"/>
      <c r="J10" s="166"/>
      <c r="K10" s="257"/>
      <c r="M10" s="54"/>
      <c r="N10" s="54"/>
      <c r="O10" s="54"/>
    </row>
    <row r="11" spans="1:16" ht="20.100000000000001" customHeight="1">
      <c r="A11" s="54"/>
      <c r="C11" s="76" t="s">
        <v>558</v>
      </c>
      <c r="D11" s="81"/>
      <c r="E11" s="82"/>
      <c r="F11" s="78">
        <v>58500</v>
      </c>
      <c r="G11" s="79">
        <v>30600</v>
      </c>
      <c r="H11" s="256"/>
      <c r="I11" s="257"/>
      <c r="J11" s="166"/>
      <c r="K11" s="257"/>
      <c r="M11" s="54"/>
      <c r="N11" s="54"/>
      <c r="O11" s="54"/>
    </row>
    <row r="12" spans="1:16" ht="20.100000000000001" customHeight="1">
      <c r="A12" s="54"/>
      <c r="C12" s="76" t="s">
        <v>313</v>
      </c>
      <c r="D12" s="81"/>
      <c r="E12" s="82"/>
      <c r="F12" s="78">
        <v>100000</v>
      </c>
      <c r="G12" s="79">
        <v>0</v>
      </c>
      <c r="H12" s="256"/>
      <c r="I12" s="257"/>
      <c r="J12" s="166"/>
      <c r="K12" s="257"/>
      <c r="M12" s="54"/>
      <c r="N12" s="54"/>
      <c r="O12" s="54"/>
    </row>
    <row r="13" spans="1:16" ht="20.100000000000001" customHeight="1">
      <c r="A13" s="54"/>
      <c r="C13" s="76" t="s">
        <v>127</v>
      </c>
      <c r="D13" s="126"/>
      <c r="E13" s="89"/>
      <c r="F13" s="78">
        <v>195601.43030000001</v>
      </c>
      <c r="G13" s="79">
        <v>66266</v>
      </c>
      <c r="H13" s="256"/>
      <c r="I13" s="257"/>
      <c r="J13" s="166"/>
      <c r="K13" s="257"/>
      <c r="L13" s="83"/>
      <c r="M13" s="54"/>
      <c r="N13" s="54"/>
      <c r="O13" s="54"/>
    </row>
    <row r="14" spans="1:16" ht="20.100000000000001" customHeight="1" thickBot="1">
      <c r="A14" s="54"/>
      <c r="C14" s="118" t="s">
        <v>61</v>
      </c>
      <c r="D14" s="119"/>
      <c r="E14" s="84"/>
      <c r="F14" s="116">
        <v>750260.00800000003</v>
      </c>
      <c r="G14" s="117">
        <v>397669.85100000002</v>
      </c>
      <c r="H14" s="257"/>
      <c r="I14" s="257"/>
      <c r="J14" s="257"/>
      <c r="K14" s="257"/>
      <c r="M14" s="54"/>
      <c r="N14" s="54"/>
      <c r="O14" s="54"/>
    </row>
    <row r="15" spans="1:16" ht="18">
      <c r="A15" s="54"/>
      <c r="C15" s="55"/>
      <c r="D15" s="54"/>
      <c r="F15" s="65"/>
      <c r="G15" s="65"/>
      <c r="H15" s="257"/>
      <c r="N15" s="54"/>
      <c r="O15" s="54"/>
      <c r="P15" s="54"/>
    </row>
    <row r="16" spans="1:16" s="274" customFormat="1" ht="15.75">
      <c r="A16" s="273"/>
      <c r="C16" s="277" t="s">
        <v>134</v>
      </c>
      <c r="D16" s="59" t="s">
        <v>560</v>
      </c>
      <c r="M16" s="273"/>
      <c r="N16" s="273"/>
      <c r="O16" s="273"/>
      <c r="P16" s="273"/>
    </row>
    <row r="17" spans="1:16" ht="15.75">
      <c r="A17" s="54"/>
      <c r="B17" s="59"/>
      <c r="C17" s="59"/>
      <c r="D17" s="59" t="s">
        <v>719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ht="15.75">
      <c r="A18" s="54"/>
      <c r="B18" s="59"/>
      <c r="C18" s="59"/>
      <c r="D18" s="125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20" spans="1:16" ht="15.75">
      <c r="D20" s="293"/>
    </row>
    <row r="22" spans="1:16" ht="15.75">
      <c r="D22" s="54"/>
    </row>
    <row r="23" spans="1:16" ht="15.75">
      <c r="D23" s="54"/>
    </row>
    <row r="24" spans="1:16" ht="15.75">
      <c r="D24" s="54"/>
    </row>
  </sheetData>
  <phoneticPr fontId="126" type="noConversion"/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>&amp;C&amp;"David,מודגש"&amp;14&amp;Uהצעת התקציב הבלתי רגיל 
לשנת 2026</oddHeader>
    <oddFooter>&amp;L&amp;D&amp;Cעמוד &amp;P מתוך &amp;N&amp;R&amp;A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2"/>
  <sheetViews>
    <sheetView showZeros="0" rightToLeft="1" workbookViewId="0">
      <selection activeCell="K16" sqref="K16"/>
    </sheetView>
  </sheetViews>
  <sheetFormatPr defaultRowHeight="15.75"/>
  <cols>
    <col min="1" max="1" width="3.42578125" style="38" customWidth="1"/>
    <col min="2" max="2" width="37.28515625" style="38" bestFit="1" customWidth="1"/>
    <col min="3" max="3" width="16.42578125" style="40" bestFit="1" customWidth="1"/>
    <col min="4" max="4" width="19.85546875" style="40" bestFit="1" customWidth="1"/>
    <col min="5" max="5" width="13.42578125" style="40" customWidth="1"/>
    <col min="6" max="6" width="16.42578125" style="40" bestFit="1" customWidth="1"/>
    <col min="7" max="7" width="19.85546875" style="40" bestFit="1" customWidth="1"/>
    <col min="8" max="8" width="12.42578125" style="40" customWidth="1"/>
    <col min="9" max="10" width="9.140625" style="38"/>
    <col min="11" max="11" width="8.85546875" style="38" customWidth="1"/>
    <col min="12" max="12" width="9.85546875" style="38" customWidth="1"/>
    <col min="13" max="13" width="12.5703125" style="38" customWidth="1"/>
    <col min="14" max="14" width="14.5703125" style="38" customWidth="1"/>
    <col min="15" max="15" width="8.85546875" style="38" customWidth="1"/>
    <col min="16" max="16" width="10.28515625" style="38" customWidth="1"/>
    <col min="17" max="256" width="9.140625" style="38"/>
    <col min="257" max="257" width="3.42578125" style="38" customWidth="1"/>
    <col min="258" max="258" width="37.28515625" style="38" bestFit="1" customWidth="1"/>
    <col min="259" max="259" width="16.42578125" style="38" bestFit="1" customWidth="1"/>
    <col min="260" max="260" width="19.85546875" style="38" bestFit="1" customWidth="1"/>
    <col min="261" max="261" width="13.42578125" style="38" customWidth="1"/>
    <col min="262" max="262" width="16.42578125" style="38" bestFit="1" customWidth="1"/>
    <col min="263" max="263" width="19.85546875" style="38" bestFit="1" customWidth="1"/>
    <col min="264" max="264" width="12.42578125" style="38" customWidth="1"/>
    <col min="265" max="512" width="9.140625" style="38"/>
    <col min="513" max="513" width="3.42578125" style="38" customWidth="1"/>
    <col min="514" max="514" width="37.28515625" style="38" bestFit="1" customWidth="1"/>
    <col min="515" max="515" width="16.42578125" style="38" bestFit="1" customWidth="1"/>
    <col min="516" max="516" width="19.85546875" style="38" bestFit="1" customWidth="1"/>
    <col min="517" max="517" width="13.42578125" style="38" customWidth="1"/>
    <col min="518" max="518" width="16.42578125" style="38" bestFit="1" customWidth="1"/>
    <col min="519" max="519" width="19.85546875" style="38" bestFit="1" customWidth="1"/>
    <col min="520" max="520" width="12.42578125" style="38" customWidth="1"/>
    <col min="521" max="768" width="9.140625" style="38"/>
    <col min="769" max="769" width="3.42578125" style="38" customWidth="1"/>
    <col min="770" max="770" width="37.28515625" style="38" bestFit="1" customWidth="1"/>
    <col min="771" max="771" width="16.42578125" style="38" bestFit="1" customWidth="1"/>
    <col min="772" max="772" width="19.85546875" style="38" bestFit="1" customWidth="1"/>
    <col min="773" max="773" width="13.42578125" style="38" customWidth="1"/>
    <col min="774" max="774" width="16.42578125" style="38" bestFit="1" customWidth="1"/>
    <col min="775" max="775" width="19.85546875" style="38" bestFit="1" customWidth="1"/>
    <col min="776" max="776" width="12.42578125" style="38" customWidth="1"/>
    <col min="777" max="1024" width="9.140625" style="38"/>
    <col min="1025" max="1025" width="3.42578125" style="38" customWidth="1"/>
    <col min="1026" max="1026" width="37.28515625" style="38" bestFit="1" customWidth="1"/>
    <col min="1027" max="1027" width="16.42578125" style="38" bestFit="1" customWidth="1"/>
    <col min="1028" max="1028" width="19.85546875" style="38" bestFit="1" customWidth="1"/>
    <col min="1029" max="1029" width="13.42578125" style="38" customWidth="1"/>
    <col min="1030" max="1030" width="16.42578125" style="38" bestFit="1" customWidth="1"/>
    <col min="1031" max="1031" width="19.85546875" style="38" bestFit="1" customWidth="1"/>
    <col min="1032" max="1032" width="12.42578125" style="38" customWidth="1"/>
    <col min="1033" max="1280" width="9.140625" style="38"/>
    <col min="1281" max="1281" width="3.42578125" style="38" customWidth="1"/>
    <col min="1282" max="1282" width="37.28515625" style="38" bestFit="1" customWidth="1"/>
    <col min="1283" max="1283" width="16.42578125" style="38" bestFit="1" customWidth="1"/>
    <col min="1284" max="1284" width="19.85546875" style="38" bestFit="1" customWidth="1"/>
    <col min="1285" max="1285" width="13.42578125" style="38" customWidth="1"/>
    <col min="1286" max="1286" width="16.42578125" style="38" bestFit="1" customWidth="1"/>
    <col min="1287" max="1287" width="19.85546875" style="38" bestFit="1" customWidth="1"/>
    <col min="1288" max="1288" width="12.42578125" style="38" customWidth="1"/>
    <col min="1289" max="1536" width="9.140625" style="38"/>
    <col min="1537" max="1537" width="3.42578125" style="38" customWidth="1"/>
    <col min="1538" max="1538" width="37.28515625" style="38" bestFit="1" customWidth="1"/>
    <col min="1539" max="1539" width="16.42578125" style="38" bestFit="1" customWidth="1"/>
    <col min="1540" max="1540" width="19.85546875" style="38" bestFit="1" customWidth="1"/>
    <col min="1541" max="1541" width="13.42578125" style="38" customWidth="1"/>
    <col min="1542" max="1542" width="16.42578125" style="38" bestFit="1" customWidth="1"/>
    <col min="1543" max="1543" width="19.85546875" style="38" bestFit="1" customWidth="1"/>
    <col min="1544" max="1544" width="12.42578125" style="38" customWidth="1"/>
    <col min="1545" max="1792" width="9.140625" style="38"/>
    <col min="1793" max="1793" width="3.42578125" style="38" customWidth="1"/>
    <col min="1794" max="1794" width="37.28515625" style="38" bestFit="1" customWidth="1"/>
    <col min="1795" max="1795" width="16.42578125" style="38" bestFit="1" customWidth="1"/>
    <col min="1796" max="1796" width="19.85546875" style="38" bestFit="1" customWidth="1"/>
    <col min="1797" max="1797" width="13.42578125" style="38" customWidth="1"/>
    <col min="1798" max="1798" width="16.42578125" style="38" bestFit="1" customWidth="1"/>
    <col min="1799" max="1799" width="19.85546875" style="38" bestFit="1" customWidth="1"/>
    <col min="1800" max="1800" width="12.42578125" style="38" customWidth="1"/>
    <col min="1801" max="2048" width="9.140625" style="38"/>
    <col min="2049" max="2049" width="3.42578125" style="38" customWidth="1"/>
    <col min="2050" max="2050" width="37.28515625" style="38" bestFit="1" customWidth="1"/>
    <col min="2051" max="2051" width="16.42578125" style="38" bestFit="1" customWidth="1"/>
    <col min="2052" max="2052" width="19.85546875" style="38" bestFit="1" customWidth="1"/>
    <col min="2053" max="2053" width="13.42578125" style="38" customWidth="1"/>
    <col min="2054" max="2054" width="16.42578125" style="38" bestFit="1" customWidth="1"/>
    <col min="2055" max="2055" width="19.85546875" style="38" bestFit="1" customWidth="1"/>
    <col min="2056" max="2056" width="12.42578125" style="38" customWidth="1"/>
    <col min="2057" max="2304" width="9.140625" style="38"/>
    <col min="2305" max="2305" width="3.42578125" style="38" customWidth="1"/>
    <col min="2306" max="2306" width="37.28515625" style="38" bestFit="1" customWidth="1"/>
    <col min="2307" max="2307" width="16.42578125" style="38" bestFit="1" customWidth="1"/>
    <col min="2308" max="2308" width="19.85546875" style="38" bestFit="1" customWidth="1"/>
    <col min="2309" max="2309" width="13.42578125" style="38" customWidth="1"/>
    <col min="2310" max="2310" width="16.42578125" style="38" bestFit="1" customWidth="1"/>
    <col min="2311" max="2311" width="19.85546875" style="38" bestFit="1" customWidth="1"/>
    <col min="2312" max="2312" width="12.42578125" style="38" customWidth="1"/>
    <col min="2313" max="2560" width="9.140625" style="38"/>
    <col min="2561" max="2561" width="3.42578125" style="38" customWidth="1"/>
    <col min="2562" max="2562" width="37.28515625" style="38" bestFit="1" customWidth="1"/>
    <col min="2563" max="2563" width="16.42578125" style="38" bestFit="1" customWidth="1"/>
    <col min="2564" max="2564" width="19.85546875" style="38" bestFit="1" customWidth="1"/>
    <col min="2565" max="2565" width="13.42578125" style="38" customWidth="1"/>
    <col min="2566" max="2566" width="16.42578125" style="38" bestFit="1" customWidth="1"/>
    <col min="2567" max="2567" width="19.85546875" style="38" bestFit="1" customWidth="1"/>
    <col min="2568" max="2568" width="12.42578125" style="38" customWidth="1"/>
    <col min="2569" max="2816" width="9.140625" style="38"/>
    <col min="2817" max="2817" width="3.42578125" style="38" customWidth="1"/>
    <col min="2818" max="2818" width="37.28515625" style="38" bestFit="1" customWidth="1"/>
    <col min="2819" max="2819" width="16.42578125" style="38" bestFit="1" customWidth="1"/>
    <col min="2820" max="2820" width="19.85546875" style="38" bestFit="1" customWidth="1"/>
    <col min="2821" max="2821" width="13.42578125" style="38" customWidth="1"/>
    <col min="2822" max="2822" width="16.42578125" style="38" bestFit="1" customWidth="1"/>
    <col min="2823" max="2823" width="19.85546875" style="38" bestFit="1" customWidth="1"/>
    <col min="2824" max="2824" width="12.42578125" style="38" customWidth="1"/>
    <col min="2825" max="3072" width="9.140625" style="38"/>
    <col min="3073" max="3073" width="3.42578125" style="38" customWidth="1"/>
    <col min="3074" max="3074" width="37.28515625" style="38" bestFit="1" customWidth="1"/>
    <col min="3075" max="3075" width="16.42578125" style="38" bestFit="1" customWidth="1"/>
    <col min="3076" max="3076" width="19.85546875" style="38" bestFit="1" customWidth="1"/>
    <col min="3077" max="3077" width="13.42578125" style="38" customWidth="1"/>
    <col min="3078" max="3078" width="16.42578125" style="38" bestFit="1" customWidth="1"/>
    <col min="3079" max="3079" width="19.85546875" style="38" bestFit="1" customWidth="1"/>
    <col min="3080" max="3080" width="12.42578125" style="38" customWidth="1"/>
    <col min="3081" max="3328" width="9.140625" style="38"/>
    <col min="3329" max="3329" width="3.42578125" style="38" customWidth="1"/>
    <col min="3330" max="3330" width="37.28515625" style="38" bestFit="1" customWidth="1"/>
    <col min="3331" max="3331" width="16.42578125" style="38" bestFit="1" customWidth="1"/>
    <col min="3332" max="3332" width="19.85546875" style="38" bestFit="1" customWidth="1"/>
    <col min="3333" max="3333" width="13.42578125" style="38" customWidth="1"/>
    <col min="3334" max="3334" width="16.42578125" style="38" bestFit="1" customWidth="1"/>
    <col min="3335" max="3335" width="19.85546875" style="38" bestFit="1" customWidth="1"/>
    <col min="3336" max="3336" width="12.42578125" style="38" customWidth="1"/>
    <col min="3337" max="3584" width="9.140625" style="38"/>
    <col min="3585" max="3585" width="3.42578125" style="38" customWidth="1"/>
    <col min="3586" max="3586" width="37.28515625" style="38" bestFit="1" customWidth="1"/>
    <col min="3587" max="3587" width="16.42578125" style="38" bestFit="1" customWidth="1"/>
    <col min="3588" max="3588" width="19.85546875" style="38" bestFit="1" customWidth="1"/>
    <col min="3589" max="3589" width="13.42578125" style="38" customWidth="1"/>
    <col min="3590" max="3590" width="16.42578125" style="38" bestFit="1" customWidth="1"/>
    <col min="3591" max="3591" width="19.85546875" style="38" bestFit="1" customWidth="1"/>
    <col min="3592" max="3592" width="12.42578125" style="38" customWidth="1"/>
    <col min="3593" max="3840" width="9.140625" style="38"/>
    <col min="3841" max="3841" width="3.42578125" style="38" customWidth="1"/>
    <col min="3842" max="3842" width="37.28515625" style="38" bestFit="1" customWidth="1"/>
    <col min="3843" max="3843" width="16.42578125" style="38" bestFit="1" customWidth="1"/>
    <col min="3844" max="3844" width="19.85546875" style="38" bestFit="1" customWidth="1"/>
    <col min="3845" max="3845" width="13.42578125" style="38" customWidth="1"/>
    <col min="3846" max="3846" width="16.42578125" style="38" bestFit="1" customWidth="1"/>
    <col min="3847" max="3847" width="19.85546875" style="38" bestFit="1" customWidth="1"/>
    <col min="3848" max="3848" width="12.42578125" style="38" customWidth="1"/>
    <col min="3849" max="4096" width="9.140625" style="38"/>
    <col min="4097" max="4097" width="3.42578125" style="38" customWidth="1"/>
    <col min="4098" max="4098" width="37.28515625" style="38" bestFit="1" customWidth="1"/>
    <col min="4099" max="4099" width="16.42578125" style="38" bestFit="1" customWidth="1"/>
    <col min="4100" max="4100" width="19.85546875" style="38" bestFit="1" customWidth="1"/>
    <col min="4101" max="4101" width="13.42578125" style="38" customWidth="1"/>
    <col min="4102" max="4102" width="16.42578125" style="38" bestFit="1" customWidth="1"/>
    <col min="4103" max="4103" width="19.85546875" style="38" bestFit="1" customWidth="1"/>
    <col min="4104" max="4104" width="12.42578125" style="38" customWidth="1"/>
    <col min="4105" max="4352" width="9.140625" style="38"/>
    <col min="4353" max="4353" width="3.42578125" style="38" customWidth="1"/>
    <col min="4354" max="4354" width="37.28515625" style="38" bestFit="1" customWidth="1"/>
    <col min="4355" max="4355" width="16.42578125" style="38" bestFit="1" customWidth="1"/>
    <col min="4356" max="4356" width="19.85546875" style="38" bestFit="1" customWidth="1"/>
    <col min="4357" max="4357" width="13.42578125" style="38" customWidth="1"/>
    <col min="4358" max="4358" width="16.42578125" style="38" bestFit="1" customWidth="1"/>
    <col min="4359" max="4359" width="19.85546875" style="38" bestFit="1" customWidth="1"/>
    <col min="4360" max="4360" width="12.42578125" style="38" customWidth="1"/>
    <col min="4361" max="4608" width="9.140625" style="38"/>
    <col min="4609" max="4609" width="3.42578125" style="38" customWidth="1"/>
    <col min="4610" max="4610" width="37.28515625" style="38" bestFit="1" customWidth="1"/>
    <col min="4611" max="4611" width="16.42578125" style="38" bestFit="1" customWidth="1"/>
    <col min="4612" max="4612" width="19.85546875" style="38" bestFit="1" customWidth="1"/>
    <col min="4613" max="4613" width="13.42578125" style="38" customWidth="1"/>
    <col min="4614" max="4614" width="16.42578125" style="38" bestFit="1" customWidth="1"/>
    <col min="4615" max="4615" width="19.85546875" style="38" bestFit="1" customWidth="1"/>
    <col min="4616" max="4616" width="12.42578125" style="38" customWidth="1"/>
    <col min="4617" max="4864" width="9.140625" style="38"/>
    <col min="4865" max="4865" width="3.42578125" style="38" customWidth="1"/>
    <col min="4866" max="4866" width="37.28515625" style="38" bestFit="1" customWidth="1"/>
    <col min="4867" max="4867" width="16.42578125" style="38" bestFit="1" customWidth="1"/>
    <col min="4868" max="4868" width="19.85546875" style="38" bestFit="1" customWidth="1"/>
    <col min="4869" max="4869" width="13.42578125" style="38" customWidth="1"/>
    <col min="4870" max="4870" width="16.42578125" style="38" bestFit="1" customWidth="1"/>
    <col min="4871" max="4871" width="19.85546875" style="38" bestFit="1" customWidth="1"/>
    <col min="4872" max="4872" width="12.42578125" style="38" customWidth="1"/>
    <col min="4873" max="5120" width="9.140625" style="38"/>
    <col min="5121" max="5121" width="3.42578125" style="38" customWidth="1"/>
    <col min="5122" max="5122" width="37.28515625" style="38" bestFit="1" customWidth="1"/>
    <col min="5123" max="5123" width="16.42578125" style="38" bestFit="1" customWidth="1"/>
    <col min="5124" max="5124" width="19.85546875" style="38" bestFit="1" customWidth="1"/>
    <col min="5125" max="5125" width="13.42578125" style="38" customWidth="1"/>
    <col min="5126" max="5126" width="16.42578125" style="38" bestFit="1" customWidth="1"/>
    <col min="5127" max="5127" width="19.85546875" style="38" bestFit="1" customWidth="1"/>
    <col min="5128" max="5128" width="12.42578125" style="38" customWidth="1"/>
    <col min="5129" max="5376" width="9.140625" style="38"/>
    <col min="5377" max="5377" width="3.42578125" style="38" customWidth="1"/>
    <col min="5378" max="5378" width="37.28515625" style="38" bestFit="1" customWidth="1"/>
    <col min="5379" max="5379" width="16.42578125" style="38" bestFit="1" customWidth="1"/>
    <col min="5380" max="5380" width="19.85546875" style="38" bestFit="1" customWidth="1"/>
    <col min="5381" max="5381" width="13.42578125" style="38" customWidth="1"/>
    <col min="5382" max="5382" width="16.42578125" style="38" bestFit="1" customWidth="1"/>
    <col min="5383" max="5383" width="19.85546875" style="38" bestFit="1" customWidth="1"/>
    <col min="5384" max="5384" width="12.42578125" style="38" customWidth="1"/>
    <col min="5385" max="5632" width="9.140625" style="38"/>
    <col min="5633" max="5633" width="3.42578125" style="38" customWidth="1"/>
    <col min="5634" max="5634" width="37.28515625" style="38" bestFit="1" customWidth="1"/>
    <col min="5635" max="5635" width="16.42578125" style="38" bestFit="1" customWidth="1"/>
    <col min="5636" max="5636" width="19.85546875" style="38" bestFit="1" customWidth="1"/>
    <col min="5637" max="5637" width="13.42578125" style="38" customWidth="1"/>
    <col min="5638" max="5638" width="16.42578125" style="38" bestFit="1" customWidth="1"/>
    <col min="5639" max="5639" width="19.85546875" style="38" bestFit="1" customWidth="1"/>
    <col min="5640" max="5640" width="12.42578125" style="38" customWidth="1"/>
    <col min="5641" max="5888" width="9.140625" style="38"/>
    <col min="5889" max="5889" width="3.42578125" style="38" customWidth="1"/>
    <col min="5890" max="5890" width="37.28515625" style="38" bestFit="1" customWidth="1"/>
    <col min="5891" max="5891" width="16.42578125" style="38" bestFit="1" customWidth="1"/>
    <col min="5892" max="5892" width="19.85546875" style="38" bestFit="1" customWidth="1"/>
    <col min="5893" max="5893" width="13.42578125" style="38" customWidth="1"/>
    <col min="5894" max="5894" width="16.42578125" style="38" bestFit="1" customWidth="1"/>
    <col min="5895" max="5895" width="19.85546875" style="38" bestFit="1" customWidth="1"/>
    <col min="5896" max="5896" width="12.42578125" style="38" customWidth="1"/>
    <col min="5897" max="6144" width="9.140625" style="38"/>
    <col min="6145" max="6145" width="3.42578125" style="38" customWidth="1"/>
    <col min="6146" max="6146" width="37.28515625" style="38" bestFit="1" customWidth="1"/>
    <col min="6147" max="6147" width="16.42578125" style="38" bestFit="1" customWidth="1"/>
    <col min="6148" max="6148" width="19.85546875" style="38" bestFit="1" customWidth="1"/>
    <col min="6149" max="6149" width="13.42578125" style="38" customWidth="1"/>
    <col min="6150" max="6150" width="16.42578125" style="38" bestFit="1" customWidth="1"/>
    <col min="6151" max="6151" width="19.85546875" style="38" bestFit="1" customWidth="1"/>
    <col min="6152" max="6152" width="12.42578125" style="38" customWidth="1"/>
    <col min="6153" max="6400" width="9.140625" style="38"/>
    <col min="6401" max="6401" width="3.42578125" style="38" customWidth="1"/>
    <col min="6402" max="6402" width="37.28515625" style="38" bestFit="1" customWidth="1"/>
    <col min="6403" max="6403" width="16.42578125" style="38" bestFit="1" customWidth="1"/>
    <col min="6404" max="6404" width="19.85546875" style="38" bestFit="1" customWidth="1"/>
    <col min="6405" max="6405" width="13.42578125" style="38" customWidth="1"/>
    <col min="6406" max="6406" width="16.42578125" style="38" bestFit="1" customWidth="1"/>
    <col min="6407" max="6407" width="19.85546875" style="38" bestFit="1" customWidth="1"/>
    <col min="6408" max="6408" width="12.42578125" style="38" customWidth="1"/>
    <col min="6409" max="6656" width="9.140625" style="38"/>
    <col min="6657" max="6657" width="3.42578125" style="38" customWidth="1"/>
    <col min="6658" max="6658" width="37.28515625" style="38" bestFit="1" customWidth="1"/>
    <col min="6659" max="6659" width="16.42578125" style="38" bestFit="1" customWidth="1"/>
    <col min="6660" max="6660" width="19.85546875" style="38" bestFit="1" customWidth="1"/>
    <col min="6661" max="6661" width="13.42578125" style="38" customWidth="1"/>
    <col min="6662" max="6662" width="16.42578125" style="38" bestFit="1" customWidth="1"/>
    <col min="6663" max="6663" width="19.85546875" style="38" bestFit="1" customWidth="1"/>
    <col min="6664" max="6664" width="12.42578125" style="38" customWidth="1"/>
    <col min="6665" max="6912" width="9.140625" style="38"/>
    <col min="6913" max="6913" width="3.42578125" style="38" customWidth="1"/>
    <col min="6914" max="6914" width="37.28515625" style="38" bestFit="1" customWidth="1"/>
    <col min="6915" max="6915" width="16.42578125" style="38" bestFit="1" customWidth="1"/>
    <col min="6916" max="6916" width="19.85546875" style="38" bestFit="1" customWidth="1"/>
    <col min="6917" max="6917" width="13.42578125" style="38" customWidth="1"/>
    <col min="6918" max="6918" width="16.42578125" style="38" bestFit="1" customWidth="1"/>
    <col min="6919" max="6919" width="19.85546875" style="38" bestFit="1" customWidth="1"/>
    <col min="6920" max="6920" width="12.42578125" style="38" customWidth="1"/>
    <col min="6921" max="7168" width="9.140625" style="38"/>
    <col min="7169" max="7169" width="3.42578125" style="38" customWidth="1"/>
    <col min="7170" max="7170" width="37.28515625" style="38" bestFit="1" customWidth="1"/>
    <col min="7171" max="7171" width="16.42578125" style="38" bestFit="1" customWidth="1"/>
    <col min="7172" max="7172" width="19.85546875" style="38" bestFit="1" customWidth="1"/>
    <col min="7173" max="7173" width="13.42578125" style="38" customWidth="1"/>
    <col min="7174" max="7174" width="16.42578125" style="38" bestFit="1" customWidth="1"/>
    <col min="7175" max="7175" width="19.85546875" style="38" bestFit="1" customWidth="1"/>
    <col min="7176" max="7176" width="12.42578125" style="38" customWidth="1"/>
    <col min="7177" max="7424" width="9.140625" style="38"/>
    <col min="7425" max="7425" width="3.42578125" style="38" customWidth="1"/>
    <col min="7426" max="7426" width="37.28515625" style="38" bestFit="1" customWidth="1"/>
    <col min="7427" max="7427" width="16.42578125" style="38" bestFit="1" customWidth="1"/>
    <col min="7428" max="7428" width="19.85546875" style="38" bestFit="1" customWidth="1"/>
    <col min="7429" max="7429" width="13.42578125" style="38" customWidth="1"/>
    <col min="7430" max="7430" width="16.42578125" style="38" bestFit="1" customWidth="1"/>
    <col min="7431" max="7431" width="19.85546875" style="38" bestFit="1" customWidth="1"/>
    <col min="7432" max="7432" width="12.42578125" style="38" customWidth="1"/>
    <col min="7433" max="7680" width="9.140625" style="38"/>
    <col min="7681" max="7681" width="3.42578125" style="38" customWidth="1"/>
    <col min="7682" max="7682" width="37.28515625" style="38" bestFit="1" customWidth="1"/>
    <col min="7683" max="7683" width="16.42578125" style="38" bestFit="1" customWidth="1"/>
    <col min="7684" max="7684" width="19.85546875" style="38" bestFit="1" customWidth="1"/>
    <col min="7685" max="7685" width="13.42578125" style="38" customWidth="1"/>
    <col min="7686" max="7686" width="16.42578125" style="38" bestFit="1" customWidth="1"/>
    <col min="7687" max="7687" width="19.85546875" style="38" bestFit="1" customWidth="1"/>
    <col min="7688" max="7688" width="12.42578125" style="38" customWidth="1"/>
    <col min="7689" max="7936" width="9.140625" style="38"/>
    <col min="7937" max="7937" width="3.42578125" style="38" customWidth="1"/>
    <col min="7938" max="7938" width="37.28515625" style="38" bestFit="1" customWidth="1"/>
    <col min="7939" max="7939" width="16.42578125" style="38" bestFit="1" customWidth="1"/>
    <col min="7940" max="7940" width="19.85546875" style="38" bestFit="1" customWidth="1"/>
    <col min="7941" max="7941" width="13.42578125" style="38" customWidth="1"/>
    <col min="7942" max="7942" width="16.42578125" style="38" bestFit="1" customWidth="1"/>
    <col min="7943" max="7943" width="19.85546875" style="38" bestFit="1" customWidth="1"/>
    <col min="7944" max="7944" width="12.42578125" style="38" customWidth="1"/>
    <col min="7945" max="8192" width="9.140625" style="38"/>
    <col min="8193" max="8193" width="3.42578125" style="38" customWidth="1"/>
    <col min="8194" max="8194" width="37.28515625" style="38" bestFit="1" customWidth="1"/>
    <col min="8195" max="8195" width="16.42578125" style="38" bestFit="1" customWidth="1"/>
    <col min="8196" max="8196" width="19.85546875" style="38" bestFit="1" customWidth="1"/>
    <col min="8197" max="8197" width="13.42578125" style="38" customWidth="1"/>
    <col min="8198" max="8198" width="16.42578125" style="38" bestFit="1" customWidth="1"/>
    <col min="8199" max="8199" width="19.85546875" style="38" bestFit="1" customWidth="1"/>
    <col min="8200" max="8200" width="12.42578125" style="38" customWidth="1"/>
    <col min="8201" max="8448" width="9.140625" style="38"/>
    <col min="8449" max="8449" width="3.42578125" style="38" customWidth="1"/>
    <col min="8450" max="8450" width="37.28515625" style="38" bestFit="1" customWidth="1"/>
    <col min="8451" max="8451" width="16.42578125" style="38" bestFit="1" customWidth="1"/>
    <col min="8452" max="8452" width="19.85546875" style="38" bestFit="1" customWidth="1"/>
    <col min="8453" max="8453" width="13.42578125" style="38" customWidth="1"/>
    <col min="8454" max="8454" width="16.42578125" style="38" bestFit="1" customWidth="1"/>
    <col min="8455" max="8455" width="19.85546875" style="38" bestFit="1" customWidth="1"/>
    <col min="8456" max="8456" width="12.42578125" style="38" customWidth="1"/>
    <col min="8457" max="8704" width="9.140625" style="38"/>
    <col min="8705" max="8705" width="3.42578125" style="38" customWidth="1"/>
    <col min="8706" max="8706" width="37.28515625" style="38" bestFit="1" customWidth="1"/>
    <col min="8707" max="8707" width="16.42578125" style="38" bestFit="1" customWidth="1"/>
    <col min="8708" max="8708" width="19.85546875" style="38" bestFit="1" customWidth="1"/>
    <col min="8709" max="8709" width="13.42578125" style="38" customWidth="1"/>
    <col min="8710" max="8710" width="16.42578125" style="38" bestFit="1" customWidth="1"/>
    <col min="8711" max="8711" width="19.85546875" style="38" bestFit="1" customWidth="1"/>
    <col min="8712" max="8712" width="12.42578125" style="38" customWidth="1"/>
    <col min="8713" max="8960" width="9.140625" style="38"/>
    <col min="8961" max="8961" width="3.42578125" style="38" customWidth="1"/>
    <col min="8962" max="8962" width="37.28515625" style="38" bestFit="1" customWidth="1"/>
    <col min="8963" max="8963" width="16.42578125" style="38" bestFit="1" customWidth="1"/>
    <col min="8964" max="8964" width="19.85546875" style="38" bestFit="1" customWidth="1"/>
    <col min="8965" max="8965" width="13.42578125" style="38" customWidth="1"/>
    <col min="8966" max="8966" width="16.42578125" style="38" bestFit="1" customWidth="1"/>
    <col min="8967" max="8967" width="19.85546875" style="38" bestFit="1" customWidth="1"/>
    <col min="8968" max="8968" width="12.42578125" style="38" customWidth="1"/>
    <col min="8969" max="9216" width="9.140625" style="38"/>
    <col min="9217" max="9217" width="3.42578125" style="38" customWidth="1"/>
    <col min="9218" max="9218" width="37.28515625" style="38" bestFit="1" customWidth="1"/>
    <col min="9219" max="9219" width="16.42578125" style="38" bestFit="1" customWidth="1"/>
    <col min="9220" max="9220" width="19.85546875" style="38" bestFit="1" customWidth="1"/>
    <col min="9221" max="9221" width="13.42578125" style="38" customWidth="1"/>
    <col min="9222" max="9222" width="16.42578125" style="38" bestFit="1" customWidth="1"/>
    <col min="9223" max="9223" width="19.85546875" style="38" bestFit="1" customWidth="1"/>
    <col min="9224" max="9224" width="12.42578125" style="38" customWidth="1"/>
    <col min="9225" max="9472" width="9.140625" style="38"/>
    <col min="9473" max="9473" width="3.42578125" style="38" customWidth="1"/>
    <col min="9474" max="9474" width="37.28515625" style="38" bestFit="1" customWidth="1"/>
    <col min="9475" max="9475" width="16.42578125" style="38" bestFit="1" customWidth="1"/>
    <col min="9476" max="9476" width="19.85546875" style="38" bestFit="1" customWidth="1"/>
    <col min="9477" max="9477" width="13.42578125" style="38" customWidth="1"/>
    <col min="9478" max="9478" width="16.42578125" style="38" bestFit="1" customWidth="1"/>
    <col min="9479" max="9479" width="19.85546875" style="38" bestFit="1" customWidth="1"/>
    <col min="9480" max="9480" width="12.42578125" style="38" customWidth="1"/>
    <col min="9481" max="9728" width="9.140625" style="38"/>
    <col min="9729" max="9729" width="3.42578125" style="38" customWidth="1"/>
    <col min="9730" max="9730" width="37.28515625" style="38" bestFit="1" customWidth="1"/>
    <col min="9731" max="9731" width="16.42578125" style="38" bestFit="1" customWidth="1"/>
    <col min="9732" max="9732" width="19.85546875" style="38" bestFit="1" customWidth="1"/>
    <col min="9733" max="9733" width="13.42578125" style="38" customWidth="1"/>
    <col min="9734" max="9734" width="16.42578125" style="38" bestFit="1" customWidth="1"/>
    <col min="9735" max="9735" width="19.85546875" style="38" bestFit="1" customWidth="1"/>
    <col min="9736" max="9736" width="12.42578125" style="38" customWidth="1"/>
    <col min="9737" max="9984" width="9.140625" style="38"/>
    <col min="9985" max="9985" width="3.42578125" style="38" customWidth="1"/>
    <col min="9986" max="9986" width="37.28515625" style="38" bestFit="1" customWidth="1"/>
    <col min="9987" max="9987" width="16.42578125" style="38" bestFit="1" customWidth="1"/>
    <col min="9988" max="9988" width="19.85546875" style="38" bestFit="1" customWidth="1"/>
    <col min="9989" max="9989" width="13.42578125" style="38" customWidth="1"/>
    <col min="9990" max="9990" width="16.42578125" style="38" bestFit="1" customWidth="1"/>
    <col min="9991" max="9991" width="19.85546875" style="38" bestFit="1" customWidth="1"/>
    <col min="9992" max="9992" width="12.42578125" style="38" customWidth="1"/>
    <col min="9993" max="10240" width="9.140625" style="38"/>
    <col min="10241" max="10241" width="3.42578125" style="38" customWidth="1"/>
    <col min="10242" max="10242" width="37.28515625" style="38" bestFit="1" customWidth="1"/>
    <col min="10243" max="10243" width="16.42578125" style="38" bestFit="1" customWidth="1"/>
    <col min="10244" max="10244" width="19.85546875" style="38" bestFit="1" customWidth="1"/>
    <col min="10245" max="10245" width="13.42578125" style="38" customWidth="1"/>
    <col min="10246" max="10246" width="16.42578125" style="38" bestFit="1" customWidth="1"/>
    <col min="10247" max="10247" width="19.85546875" style="38" bestFit="1" customWidth="1"/>
    <col min="10248" max="10248" width="12.42578125" style="38" customWidth="1"/>
    <col min="10249" max="10496" width="9.140625" style="38"/>
    <col min="10497" max="10497" width="3.42578125" style="38" customWidth="1"/>
    <col min="10498" max="10498" width="37.28515625" style="38" bestFit="1" customWidth="1"/>
    <col min="10499" max="10499" width="16.42578125" style="38" bestFit="1" customWidth="1"/>
    <col min="10500" max="10500" width="19.85546875" style="38" bestFit="1" customWidth="1"/>
    <col min="10501" max="10501" width="13.42578125" style="38" customWidth="1"/>
    <col min="10502" max="10502" width="16.42578125" style="38" bestFit="1" customWidth="1"/>
    <col min="10503" max="10503" width="19.85546875" style="38" bestFit="1" customWidth="1"/>
    <col min="10504" max="10504" width="12.42578125" style="38" customWidth="1"/>
    <col min="10505" max="10752" width="9.140625" style="38"/>
    <col min="10753" max="10753" width="3.42578125" style="38" customWidth="1"/>
    <col min="10754" max="10754" width="37.28515625" style="38" bestFit="1" customWidth="1"/>
    <col min="10755" max="10755" width="16.42578125" style="38" bestFit="1" customWidth="1"/>
    <col min="10756" max="10756" width="19.85546875" style="38" bestFit="1" customWidth="1"/>
    <col min="10757" max="10757" width="13.42578125" style="38" customWidth="1"/>
    <col min="10758" max="10758" width="16.42578125" style="38" bestFit="1" customWidth="1"/>
    <col min="10759" max="10759" width="19.85546875" style="38" bestFit="1" customWidth="1"/>
    <col min="10760" max="10760" width="12.42578125" style="38" customWidth="1"/>
    <col min="10761" max="11008" width="9.140625" style="38"/>
    <col min="11009" max="11009" width="3.42578125" style="38" customWidth="1"/>
    <col min="11010" max="11010" width="37.28515625" style="38" bestFit="1" customWidth="1"/>
    <col min="11011" max="11011" width="16.42578125" style="38" bestFit="1" customWidth="1"/>
    <col min="11012" max="11012" width="19.85546875" style="38" bestFit="1" customWidth="1"/>
    <col min="11013" max="11013" width="13.42578125" style="38" customWidth="1"/>
    <col min="11014" max="11014" width="16.42578125" style="38" bestFit="1" customWidth="1"/>
    <col min="11015" max="11015" width="19.85546875" style="38" bestFit="1" customWidth="1"/>
    <col min="11016" max="11016" width="12.42578125" style="38" customWidth="1"/>
    <col min="11017" max="11264" width="9.140625" style="38"/>
    <col min="11265" max="11265" width="3.42578125" style="38" customWidth="1"/>
    <col min="11266" max="11266" width="37.28515625" style="38" bestFit="1" customWidth="1"/>
    <col min="11267" max="11267" width="16.42578125" style="38" bestFit="1" customWidth="1"/>
    <col min="11268" max="11268" width="19.85546875" style="38" bestFit="1" customWidth="1"/>
    <col min="11269" max="11269" width="13.42578125" style="38" customWidth="1"/>
    <col min="11270" max="11270" width="16.42578125" style="38" bestFit="1" customWidth="1"/>
    <col min="11271" max="11271" width="19.85546875" style="38" bestFit="1" customWidth="1"/>
    <col min="11272" max="11272" width="12.42578125" style="38" customWidth="1"/>
    <col min="11273" max="11520" width="9.140625" style="38"/>
    <col min="11521" max="11521" width="3.42578125" style="38" customWidth="1"/>
    <col min="11522" max="11522" width="37.28515625" style="38" bestFit="1" customWidth="1"/>
    <col min="11523" max="11523" width="16.42578125" style="38" bestFit="1" customWidth="1"/>
    <col min="11524" max="11524" width="19.85546875" style="38" bestFit="1" customWidth="1"/>
    <col min="11525" max="11525" width="13.42578125" style="38" customWidth="1"/>
    <col min="11526" max="11526" width="16.42578125" style="38" bestFit="1" customWidth="1"/>
    <col min="11527" max="11527" width="19.85546875" style="38" bestFit="1" customWidth="1"/>
    <col min="11528" max="11528" width="12.42578125" style="38" customWidth="1"/>
    <col min="11529" max="11776" width="9.140625" style="38"/>
    <col min="11777" max="11777" width="3.42578125" style="38" customWidth="1"/>
    <col min="11778" max="11778" width="37.28515625" style="38" bestFit="1" customWidth="1"/>
    <col min="11779" max="11779" width="16.42578125" style="38" bestFit="1" customWidth="1"/>
    <col min="11780" max="11780" width="19.85546875" style="38" bestFit="1" customWidth="1"/>
    <col min="11781" max="11781" width="13.42578125" style="38" customWidth="1"/>
    <col min="11782" max="11782" width="16.42578125" style="38" bestFit="1" customWidth="1"/>
    <col min="11783" max="11783" width="19.85546875" style="38" bestFit="1" customWidth="1"/>
    <col min="11784" max="11784" width="12.42578125" style="38" customWidth="1"/>
    <col min="11785" max="12032" width="9.140625" style="38"/>
    <col min="12033" max="12033" width="3.42578125" style="38" customWidth="1"/>
    <col min="12034" max="12034" width="37.28515625" style="38" bestFit="1" customWidth="1"/>
    <col min="12035" max="12035" width="16.42578125" style="38" bestFit="1" customWidth="1"/>
    <col min="12036" max="12036" width="19.85546875" style="38" bestFit="1" customWidth="1"/>
    <col min="12037" max="12037" width="13.42578125" style="38" customWidth="1"/>
    <col min="12038" max="12038" width="16.42578125" style="38" bestFit="1" customWidth="1"/>
    <col min="12039" max="12039" width="19.85546875" style="38" bestFit="1" customWidth="1"/>
    <col min="12040" max="12040" width="12.42578125" style="38" customWidth="1"/>
    <col min="12041" max="12288" width="9.140625" style="38"/>
    <col min="12289" max="12289" width="3.42578125" style="38" customWidth="1"/>
    <col min="12290" max="12290" width="37.28515625" style="38" bestFit="1" customWidth="1"/>
    <col min="12291" max="12291" width="16.42578125" style="38" bestFit="1" customWidth="1"/>
    <col min="12292" max="12292" width="19.85546875" style="38" bestFit="1" customWidth="1"/>
    <col min="12293" max="12293" width="13.42578125" style="38" customWidth="1"/>
    <col min="12294" max="12294" width="16.42578125" style="38" bestFit="1" customWidth="1"/>
    <col min="12295" max="12295" width="19.85546875" style="38" bestFit="1" customWidth="1"/>
    <col min="12296" max="12296" width="12.42578125" style="38" customWidth="1"/>
    <col min="12297" max="12544" width="9.140625" style="38"/>
    <col min="12545" max="12545" width="3.42578125" style="38" customWidth="1"/>
    <col min="12546" max="12546" width="37.28515625" style="38" bestFit="1" customWidth="1"/>
    <col min="12547" max="12547" width="16.42578125" style="38" bestFit="1" customWidth="1"/>
    <col min="12548" max="12548" width="19.85546875" style="38" bestFit="1" customWidth="1"/>
    <col min="12549" max="12549" width="13.42578125" style="38" customWidth="1"/>
    <col min="12550" max="12550" width="16.42578125" style="38" bestFit="1" customWidth="1"/>
    <col min="12551" max="12551" width="19.85546875" style="38" bestFit="1" customWidth="1"/>
    <col min="12552" max="12552" width="12.42578125" style="38" customWidth="1"/>
    <col min="12553" max="12800" width="9.140625" style="38"/>
    <col min="12801" max="12801" width="3.42578125" style="38" customWidth="1"/>
    <col min="12802" max="12802" width="37.28515625" style="38" bestFit="1" customWidth="1"/>
    <col min="12803" max="12803" width="16.42578125" style="38" bestFit="1" customWidth="1"/>
    <col min="12804" max="12804" width="19.85546875" style="38" bestFit="1" customWidth="1"/>
    <col min="12805" max="12805" width="13.42578125" style="38" customWidth="1"/>
    <col min="12806" max="12806" width="16.42578125" style="38" bestFit="1" customWidth="1"/>
    <col min="12807" max="12807" width="19.85546875" style="38" bestFit="1" customWidth="1"/>
    <col min="12808" max="12808" width="12.42578125" style="38" customWidth="1"/>
    <col min="12809" max="13056" width="9.140625" style="38"/>
    <col min="13057" max="13057" width="3.42578125" style="38" customWidth="1"/>
    <col min="13058" max="13058" width="37.28515625" style="38" bestFit="1" customWidth="1"/>
    <col min="13059" max="13059" width="16.42578125" style="38" bestFit="1" customWidth="1"/>
    <col min="13060" max="13060" width="19.85546875" style="38" bestFit="1" customWidth="1"/>
    <col min="13061" max="13061" width="13.42578125" style="38" customWidth="1"/>
    <col min="13062" max="13062" width="16.42578125" style="38" bestFit="1" customWidth="1"/>
    <col min="13063" max="13063" width="19.85546875" style="38" bestFit="1" customWidth="1"/>
    <col min="13064" max="13064" width="12.42578125" style="38" customWidth="1"/>
    <col min="13065" max="13312" width="9.140625" style="38"/>
    <col min="13313" max="13313" width="3.42578125" style="38" customWidth="1"/>
    <col min="13314" max="13314" width="37.28515625" style="38" bestFit="1" customWidth="1"/>
    <col min="13315" max="13315" width="16.42578125" style="38" bestFit="1" customWidth="1"/>
    <col min="13316" max="13316" width="19.85546875" style="38" bestFit="1" customWidth="1"/>
    <col min="13317" max="13317" width="13.42578125" style="38" customWidth="1"/>
    <col min="13318" max="13318" width="16.42578125" style="38" bestFit="1" customWidth="1"/>
    <col min="13319" max="13319" width="19.85546875" style="38" bestFit="1" customWidth="1"/>
    <col min="13320" max="13320" width="12.42578125" style="38" customWidth="1"/>
    <col min="13321" max="13568" width="9.140625" style="38"/>
    <col min="13569" max="13569" width="3.42578125" style="38" customWidth="1"/>
    <col min="13570" max="13570" width="37.28515625" style="38" bestFit="1" customWidth="1"/>
    <col min="13571" max="13571" width="16.42578125" style="38" bestFit="1" customWidth="1"/>
    <col min="13572" max="13572" width="19.85546875" style="38" bestFit="1" customWidth="1"/>
    <col min="13573" max="13573" width="13.42578125" style="38" customWidth="1"/>
    <col min="13574" max="13574" width="16.42578125" style="38" bestFit="1" customWidth="1"/>
    <col min="13575" max="13575" width="19.85546875" style="38" bestFit="1" customWidth="1"/>
    <col min="13576" max="13576" width="12.42578125" style="38" customWidth="1"/>
    <col min="13577" max="13824" width="9.140625" style="38"/>
    <col min="13825" max="13825" width="3.42578125" style="38" customWidth="1"/>
    <col min="13826" max="13826" width="37.28515625" style="38" bestFit="1" customWidth="1"/>
    <col min="13827" max="13827" width="16.42578125" style="38" bestFit="1" customWidth="1"/>
    <col min="13828" max="13828" width="19.85546875" style="38" bestFit="1" customWidth="1"/>
    <col min="13829" max="13829" width="13.42578125" style="38" customWidth="1"/>
    <col min="13830" max="13830" width="16.42578125" style="38" bestFit="1" customWidth="1"/>
    <col min="13831" max="13831" width="19.85546875" style="38" bestFit="1" customWidth="1"/>
    <col min="13832" max="13832" width="12.42578125" style="38" customWidth="1"/>
    <col min="13833" max="14080" width="9.140625" style="38"/>
    <col min="14081" max="14081" width="3.42578125" style="38" customWidth="1"/>
    <col min="14082" max="14082" width="37.28515625" style="38" bestFit="1" customWidth="1"/>
    <col min="14083" max="14083" width="16.42578125" style="38" bestFit="1" customWidth="1"/>
    <col min="14084" max="14084" width="19.85546875" style="38" bestFit="1" customWidth="1"/>
    <col min="14085" max="14085" width="13.42578125" style="38" customWidth="1"/>
    <col min="14086" max="14086" width="16.42578125" style="38" bestFit="1" customWidth="1"/>
    <col min="14087" max="14087" width="19.85546875" style="38" bestFit="1" customWidth="1"/>
    <col min="14088" max="14088" width="12.42578125" style="38" customWidth="1"/>
    <col min="14089" max="14336" width="9.140625" style="38"/>
    <col min="14337" max="14337" width="3.42578125" style="38" customWidth="1"/>
    <col min="14338" max="14338" width="37.28515625" style="38" bestFit="1" customWidth="1"/>
    <col min="14339" max="14339" width="16.42578125" style="38" bestFit="1" customWidth="1"/>
    <col min="14340" max="14340" width="19.85546875" style="38" bestFit="1" customWidth="1"/>
    <col min="14341" max="14341" width="13.42578125" style="38" customWidth="1"/>
    <col min="14342" max="14342" width="16.42578125" style="38" bestFit="1" customWidth="1"/>
    <col min="14343" max="14343" width="19.85546875" style="38" bestFit="1" customWidth="1"/>
    <col min="14344" max="14344" width="12.42578125" style="38" customWidth="1"/>
    <col min="14345" max="14592" width="9.140625" style="38"/>
    <col min="14593" max="14593" width="3.42578125" style="38" customWidth="1"/>
    <col min="14594" max="14594" width="37.28515625" style="38" bestFit="1" customWidth="1"/>
    <col min="14595" max="14595" width="16.42578125" style="38" bestFit="1" customWidth="1"/>
    <col min="14596" max="14596" width="19.85546875" style="38" bestFit="1" customWidth="1"/>
    <col min="14597" max="14597" width="13.42578125" style="38" customWidth="1"/>
    <col min="14598" max="14598" width="16.42578125" style="38" bestFit="1" customWidth="1"/>
    <col min="14599" max="14599" width="19.85546875" style="38" bestFit="1" customWidth="1"/>
    <col min="14600" max="14600" width="12.42578125" style="38" customWidth="1"/>
    <col min="14601" max="14848" width="9.140625" style="38"/>
    <col min="14849" max="14849" width="3.42578125" style="38" customWidth="1"/>
    <col min="14850" max="14850" width="37.28515625" style="38" bestFit="1" customWidth="1"/>
    <col min="14851" max="14851" width="16.42578125" style="38" bestFit="1" customWidth="1"/>
    <col min="14852" max="14852" width="19.85546875" style="38" bestFit="1" customWidth="1"/>
    <col min="14853" max="14853" width="13.42578125" style="38" customWidth="1"/>
    <col min="14854" max="14854" width="16.42578125" style="38" bestFit="1" customWidth="1"/>
    <col min="14855" max="14855" width="19.85546875" style="38" bestFit="1" customWidth="1"/>
    <col min="14856" max="14856" width="12.42578125" style="38" customWidth="1"/>
    <col min="14857" max="15104" width="9.140625" style="38"/>
    <col min="15105" max="15105" width="3.42578125" style="38" customWidth="1"/>
    <col min="15106" max="15106" width="37.28515625" style="38" bestFit="1" customWidth="1"/>
    <col min="15107" max="15107" width="16.42578125" style="38" bestFit="1" customWidth="1"/>
    <col min="15108" max="15108" width="19.85546875" style="38" bestFit="1" customWidth="1"/>
    <col min="15109" max="15109" width="13.42578125" style="38" customWidth="1"/>
    <col min="15110" max="15110" width="16.42578125" style="38" bestFit="1" customWidth="1"/>
    <col min="15111" max="15111" width="19.85546875" style="38" bestFit="1" customWidth="1"/>
    <col min="15112" max="15112" width="12.42578125" style="38" customWidth="1"/>
    <col min="15113" max="15360" width="9.140625" style="38"/>
    <col min="15361" max="15361" width="3.42578125" style="38" customWidth="1"/>
    <col min="15362" max="15362" width="37.28515625" style="38" bestFit="1" customWidth="1"/>
    <col min="15363" max="15363" width="16.42578125" style="38" bestFit="1" customWidth="1"/>
    <col min="15364" max="15364" width="19.85546875" style="38" bestFit="1" customWidth="1"/>
    <col min="15365" max="15365" width="13.42578125" style="38" customWidth="1"/>
    <col min="15366" max="15366" width="16.42578125" style="38" bestFit="1" customWidth="1"/>
    <col min="15367" max="15367" width="19.85546875" style="38" bestFit="1" customWidth="1"/>
    <col min="15368" max="15368" width="12.42578125" style="38" customWidth="1"/>
    <col min="15369" max="15616" width="9.140625" style="38"/>
    <col min="15617" max="15617" width="3.42578125" style="38" customWidth="1"/>
    <col min="15618" max="15618" width="37.28515625" style="38" bestFit="1" customWidth="1"/>
    <col min="15619" max="15619" width="16.42578125" style="38" bestFit="1" customWidth="1"/>
    <col min="15620" max="15620" width="19.85546875" style="38" bestFit="1" customWidth="1"/>
    <col min="15621" max="15621" width="13.42578125" style="38" customWidth="1"/>
    <col min="15622" max="15622" width="16.42578125" style="38" bestFit="1" customWidth="1"/>
    <col min="15623" max="15623" width="19.85546875" style="38" bestFit="1" customWidth="1"/>
    <col min="15624" max="15624" width="12.42578125" style="38" customWidth="1"/>
    <col min="15625" max="15872" width="9.140625" style="38"/>
    <col min="15873" max="15873" width="3.42578125" style="38" customWidth="1"/>
    <col min="15874" max="15874" width="37.28515625" style="38" bestFit="1" customWidth="1"/>
    <col min="15875" max="15875" width="16.42578125" style="38" bestFit="1" customWidth="1"/>
    <col min="15876" max="15876" width="19.85546875" style="38" bestFit="1" customWidth="1"/>
    <col min="15877" max="15877" width="13.42578125" style="38" customWidth="1"/>
    <col min="15878" max="15878" width="16.42578125" style="38" bestFit="1" customWidth="1"/>
    <col min="15879" max="15879" width="19.85546875" style="38" bestFit="1" customWidth="1"/>
    <col min="15880" max="15880" width="12.42578125" style="38" customWidth="1"/>
    <col min="15881" max="16128" width="9.140625" style="38"/>
    <col min="16129" max="16129" width="3.42578125" style="38" customWidth="1"/>
    <col min="16130" max="16130" width="37.28515625" style="38" bestFit="1" customWidth="1"/>
    <col min="16131" max="16131" width="16.42578125" style="38" bestFit="1" customWidth="1"/>
    <col min="16132" max="16132" width="19.85546875" style="38" bestFit="1" customWidth="1"/>
    <col min="16133" max="16133" width="13.42578125" style="38" customWidth="1"/>
    <col min="16134" max="16134" width="16.42578125" style="38" bestFit="1" customWidth="1"/>
    <col min="16135" max="16135" width="19.85546875" style="38" bestFit="1" customWidth="1"/>
    <col min="16136" max="16136" width="12.42578125" style="38" customWidth="1"/>
    <col min="16137" max="16384" width="9.140625" style="38"/>
  </cols>
  <sheetData>
    <row r="1" spans="1:17" ht="20.25">
      <c r="B1" s="524"/>
      <c r="C1" s="524"/>
      <c r="D1" s="524"/>
      <c r="E1" s="524"/>
      <c r="F1" s="524"/>
      <c r="G1" s="524"/>
      <c r="H1" s="524"/>
    </row>
    <row r="2" spans="1:17" ht="20.25">
      <c r="B2" s="524"/>
      <c r="C2" s="524"/>
      <c r="D2" s="524"/>
      <c r="E2" s="524"/>
      <c r="F2" s="524"/>
      <c r="G2" s="524"/>
      <c r="H2" s="524"/>
    </row>
    <row r="3" spans="1:17" ht="20.25">
      <c r="A3" s="39" t="s">
        <v>87</v>
      </c>
      <c r="B3" s="121" t="s">
        <v>88</v>
      </c>
      <c r="C3" s="164"/>
      <c r="D3" s="164"/>
      <c r="E3" s="164"/>
      <c r="F3" s="164"/>
      <c r="G3" s="164"/>
      <c r="H3" s="164"/>
    </row>
    <row r="5" spans="1:17" ht="16.5" thickBot="1"/>
    <row r="6" spans="1:17">
      <c r="B6" s="499"/>
      <c r="C6" s="525" t="s">
        <v>850</v>
      </c>
      <c r="D6" s="526"/>
      <c r="E6" s="527"/>
      <c r="F6" s="525" t="s">
        <v>627</v>
      </c>
      <c r="G6" s="526"/>
      <c r="H6" s="527"/>
    </row>
    <row r="7" spans="1:17">
      <c r="B7" s="500" t="s">
        <v>89</v>
      </c>
      <c r="C7" s="41" t="s">
        <v>7</v>
      </c>
      <c r="D7" s="42" t="s">
        <v>8</v>
      </c>
      <c r="E7" s="498" t="s">
        <v>61</v>
      </c>
      <c r="F7" s="41" t="s">
        <v>7</v>
      </c>
      <c r="G7" s="42" t="s">
        <v>8</v>
      </c>
      <c r="H7" s="498" t="s">
        <v>61</v>
      </c>
    </row>
    <row r="8" spans="1:17">
      <c r="B8" s="501" t="s">
        <v>90</v>
      </c>
      <c r="C8" s="41"/>
      <c r="D8" s="42"/>
      <c r="E8" s="43"/>
      <c r="F8" s="41"/>
      <c r="G8" s="42"/>
      <c r="H8" s="43"/>
    </row>
    <row r="9" spans="1:17">
      <c r="B9" s="500" t="s">
        <v>91</v>
      </c>
      <c r="C9" s="44">
        <v>6483</v>
      </c>
      <c r="D9" s="42">
        <v>4213.7374500000187</v>
      </c>
      <c r="E9" s="43">
        <v>10696.737450000019</v>
      </c>
      <c r="F9" s="44">
        <v>27832.850999999999</v>
      </c>
      <c r="G9" s="42">
        <v>5000</v>
      </c>
      <c r="H9" s="43">
        <v>32832.850999999995</v>
      </c>
    </row>
    <row r="10" spans="1:17">
      <c r="B10" s="500" t="s">
        <v>92</v>
      </c>
      <c r="C10" s="44">
        <v>205400</v>
      </c>
      <c r="D10" s="42"/>
      <c r="E10" s="43">
        <v>205400</v>
      </c>
      <c r="F10" s="44">
        <v>226500</v>
      </c>
      <c r="G10" s="42"/>
      <c r="H10" s="43">
        <v>226500</v>
      </c>
    </row>
    <row r="11" spans="1:17">
      <c r="B11" s="500" t="s">
        <v>880</v>
      </c>
      <c r="C11" s="44">
        <v>177657</v>
      </c>
      <c r="D11" s="42"/>
      <c r="E11" s="43">
        <v>177657</v>
      </c>
      <c r="F11" s="44"/>
      <c r="G11" s="42"/>
      <c r="H11" s="43"/>
    </row>
    <row r="12" spans="1:17">
      <c r="B12" s="500" t="s">
        <v>432</v>
      </c>
      <c r="C12" s="44"/>
      <c r="D12" s="42"/>
      <c r="E12" s="43"/>
      <c r="F12" s="44">
        <v>10995</v>
      </c>
      <c r="G12" s="42"/>
      <c r="H12" s="43">
        <v>10995</v>
      </c>
      <c r="O12" s="407"/>
      <c r="P12" s="407"/>
      <c r="Q12" s="407"/>
    </row>
    <row r="13" spans="1:17">
      <c r="B13" s="500" t="s">
        <v>169</v>
      </c>
      <c r="C13" s="44"/>
      <c r="D13" s="42">
        <v>30000</v>
      </c>
      <c r="E13" s="43">
        <v>30000</v>
      </c>
      <c r="F13" s="44"/>
      <c r="G13" s="42">
        <v>45000</v>
      </c>
      <c r="H13" s="43">
        <v>45000</v>
      </c>
      <c r="O13" s="407"/>
      <c r="P13" s="407"/>
      <c r="Q13" s="407"/>
    </row>
    <row r="14" spans="1:17">
      <c r="B14" s="500" t="s">
        <v>93</v>
      </c>
      <c r="C14" s="44">
        <v>10000</v>
      </c>
      <c r="D14" s="42"/>
      <c r="E14" s="43">
        <v>10000</v>
      </c>
      <c r="F14" s="44">
        <v>10000</v>
      </c>
      <c r="G14" s="42"/>
      <c r="H14" s="43">
        <v>10000</v>
      </c>
      <c r="O14" s="407"/>
      <c r="P14" s="407"/>
      <c r="Q14" s="407"/>
    </row>
    <row r="15" spans="1:17" s="45" customFormat="1">
      <c r="B15" s="501" t="s">
        <v>94</v>
      </c>
      <c r="C15" s="46">
        <v>399540</v>
      </c>
      <c r="D15" s="47">
        <v>34213.737450000015</v>
      </c>
      <c r="E15" s="48">
        <v>433753.73745000002</v>
      </c>
      <c r="F15" s="46">
        <v>275327.85100000002</v>
      </c>
      <c r="G15" s="47">
        <v>50000</v>
      </c>
      <c r="H15" s="48">
        <v>325327.85100000002</v>
      </c>
      <c r="O15" s="408"/>
      <c r="P15" s="408"/>
      <c r="Q15" s="408"/>
    </row>
    <row r="16" spans="1:17">
      <c r="B16" s="501" t="s">
        <v>95</v>
      </c>
      <c r="C16" s="44"/>
      <c r="D16" s="42"/>
      <c r="E16" s="43"/>
      <c r="F16" s="44"/>
      <c r="G16" s="42"/>
      <c r="H16" s="43"/>
      <c r="O16" s="407"/>
      <c r="P16" s="407"/>
      <c r="Q16" s="407"/>
    </row>
    <row r="17" spans="2:17" hidden="1">
      <c r="B17" s="500" t="s">
        <v>544</v>
      </c>
      <c r="C17" s="272">
        <v>0</v>
      </c>
      <c r="D17" s="42"/>
      <c r="E17" s="43">
        <v>0</v>
      </c>
      <c r="F17" s="272">
        <v>0</v>
      </c>
      <c r="G17" s="42"/>
      <c r="H17" s="43">
        <v>0</v>
      </c>
      <c r="O17" s="407"/>
      <c r="P17" s="407"/>
      <c r="Q17" s="407"/>
    </row>
    <row r="18" spans="2:17">
      <c r="B18" s="500" t="s">
        <v>96</v>
      </c>
      <c r="C18" s="44">
        <v>37595</v>
      </c>
      <c r="D18" s="42"/>
      <c r="E18" s="43">
        <v>37595</v>
      </c>
      <c r="F18" s="44">
        <v>24524</v>
      </c>
      <c r="G18" s="42"/>
      <c r="H18" s="43">
        <v>24524</v>
      </c>
      <c r="O18" s="407"/>
      <c r="P18" s="407"/>
      <c r="Q18" s="407"/>
    </row>
    <row r="19" spans="2:17">
      <c r="B19" s="500" t="s">
        <v>97</v>
      </c>
      <c r="C19" s="44">
        <v>361945</v>
      </c>
      <c r="D19" s="42">
        <v>34213.737450000015</v>
      </c>
      <c r="E19" s="43">
        <v>396158.73745000002</v>
      </c>
      <c r="F19" s="44">
        <v>250803.85100000002</v>
      </c>
      <c r="G19" s="42">
        <v>50000</v>
      </c>
      <c r="H19" s="43">
        <v>300803.85100000002</v>
      </c>
      <c r="O19" s="407"/>
      <c r="P19" s="407"/>
      <c r="Q19" s="407"/>
    </row>
    <row r="20" spans="2:17" s="45" customFormat="1" ht="16.5" thickBot="1">
      <c r="B20" s="502" t="s">
        <v>98</v>
      </c>
      <c r="C20" s="49">
        <v>399540</v>
      </c>
      <c r="D20" s="50">
        <v>34213.737450000015</v>
      </c>
      <c r="E20" s="51">
        <v>433753.73745000002</v>
      </c>
      <c r="F20" s="49">
        <v>275327.85100000002</v>
      </c>
      <c r="G20" s="50">
        <v>50000</v>
      </c>
      <c r="H20" s="51">
        <v>325327.85100000002</v>
      </c>
      <c r="O20" s="408"/>
      <c r="P20" s="408"/>
      <c r="Q20" s="408"/>
    </row>
    <row r="21" spans="2:17" s="45" customFormat="1">
      <c r="C21" s="416"/>
      <c r="D21" s="416"/>
      <c r="E21" s="416"/>
      <c r="F21" s="416"/>
      <c r="G21" s="416"/>
      <c r="H21" s="416"/>
      <c r="O21" s="408"/>
      <c r="P21" s="408"/>
      <c r="Q21" s="408"/>
    </row>
    <row r="22" spans="2:17" s="45" customFormat="1">
      <c r="C22" s="416"/>
      <c r="D22" s="416"/>
      <c r="E22" s="416"/>
      <c r="F22" s="416"/>
      <c r="G22" s="416"/>
      <c r="H22" s="416"/>
      <c r="O22" s="408"/>
      <c r="P22" s="408"/>
      <c r="Q22" s="408"/>
    </row>
  </sheetData>
  <mergeCells count="4">
    <mergeCell ref="B1:H1"/>
    <mergeCell ref="B2:H2"/>
    <mergeCell ref="C6:E6"/>
    <mergeCell ref="F6:H6"/>
  </mergeCells>
  <printOptions horizontalCentered="1"/>
  <pageMargins left="0" right="0" top="1.3779527559055118" bottom="0.55118110236220474" header="0.9055118110236221" footer="0.31496062992125984"/>
  <pageSetup paperSize="9" scale="85" orientation="landscape" r:id="rId1"/>
  <headerFooter>
    <oddHeader xml:space="preserve">&amp;C&amp;"David,מודגש"&amp;14&amp;Uהצעת התקציב הבלתי רגיל 
לשנת 2026
</oddHeader>
    <oddFooter>&amp;L&amp;D&amp;Cעמוד &amp;P מתוך &amp;N&amp;R&amp;A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494745275AE49BA9F86AE3C0FE553" ma:contentTypeVersion="4" ma:contentTypeDescription="Create a new document." ma:contentTypeScope="" ma:versionID="07e4627728a7d5f61b00aa3d3cebe331">
  <xsd:schema xmlns:xsd="http://www.w3.org/2001/XMLSchema" xmlns:xs="http://www.w3.org/2001/XMLSchema" xmlns:p="http://schemas.microsoft.com/office/2006/metadata/properties" xmlns:ns3="e31b5917-17ab-4284-b8f6-950cb139c321" targetNamespace="http://schemas.microsoft.com/office/2006/metadata/properties" ma:root="true" ma:fieldsID="37d800555d66eb8e88b8951380451f35" ns3:_="">
    <xsd:import namespace="e31b5917-17ab-4284-b8f6-950cb139c32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b5917-17ab-4284-b8f6-950cb139c32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FCF1C0-58A7-46F7-A536-3F63C3DD4ADA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e31b5917-17ab-4284-b8f6-950cb139c321"/>
  </ds:schemaRefs>
</ds:datastoreItem>
</file>

<file path=customXml/itemProps2.xml><?xml version="1.0" encoding="utf-8"?>
<ds:datastoreItem xmlns:ds="http://schemas.openxmlformats.org/officeDocument/2006/customXml" ds:itemID="{6886A55D-3B98-426B-A7A8-410627B1C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b5917-17ab-4284-b8f6-950cb139c3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F42239-BD94-4860-87D0-193B014A3E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43</vt:i4>
      </vt:variant>
      <vt:variant>
        <vt:lpstr>טווחים בעלי שם</vt:lpstr>
      </vt:variant>
      <vt:variant>
        <vt:i4>35</vt:i4>
      </vt:variant>
    </vt:vector>
  </HeadingPairs>
  <TitlesOfParts>
    <vt:vector size="78" baseType="lpstr">
      <vt:lpstr>כותרת</vt:lpstr>
      <vt:lpstr>תוכן ענינים</vt:lpstr>
      <vt:lpstr>מבוא</vt:lpstr>
      <vt:lpstr>תקציב  2026</vt:lpstr>
      <vt:lpstr>תקציב 2026</vt:lpstr>
      <vt:lpstr>תקציב 2026 פרקים</vt:lpstr>
      <vt:lpstr>תקציב 2026  אגפים </vt:lpstr>
      <vt:lpstr>תקציב 2026  מקורות </vt:lpstr>
      <vt:lpstr>תקציב 2026 קרנות הרשות</vt:lpstr>
      <vt:lpstr>תקציב 2026 סעיף 3.7-3.8</vt:lpstr>
      <vt:lpstr>תרשים אגפים</vt:lpstr>
      <vt:lpstr> ריכוז אגפים</vt:lpstr>
      <vt:lpstr>תרשים פרקים</vt:lpstr>
      <vt:lpstr>ריכוז פרקים 2026</vt:lpstr>
      <vt:lpstr>פרוט מקורות אחרים</vt:lpstr>
      <vt:lpstr>תרשים מקורות מימון</vt:lpstr>
      <vt:lpstr>הנדסה 2026</vt:lpstr>
      <vt:lpstr>הנדסה  2026</vt:lpstr>
      <vt:lpstr>תקציב הנדסה 2026</vt:lpstr>
      <vt:lpstr>תקציב הנדסה 2026 תאור</vt:lpstr>
      <vt:lpstr>החברה לפיתוח 2026</vt:lpstr>
      <vt:lpstr>החב. לפיתוח 2026</vt:lpstr>
      <vt:lpstr>תקציב החברה לפיתוח 2026</vt:lpstr>
      <vt:lpstr>תקציב החברה לפיתוח 2026 תאור</vt:lpstr>
      <vt:lpstr>מינהל תפעול 2026</vt:lpstr>
      <vt:lpstr>מינהל תפעול  2026</vt:lpstr>
      <vt:lpstr>תקציב מינהל תפעול 2026</vt:lpstr>
      <vt:lpstr>מינהל חינוך 2026</vt:lpstr>
      <vt:lpstr> תקציב מינהל חינוך 2026 </vt:lpstr>
      <vt:lpstr>אגף ספורט 2026</vt:lpstr>
      <vt:lpstr>תקציב אגף ספורט 2026 </vt:lpstr>
      <vt:lpstr>אגף תנוק 2026</vt:lpstr>
      <vt:lpstr>תקציב אגף תנוק 2026 </vt:lpstr>
      <vt:lpstr>החברה לתירות 2026</vt:lpstr>
      <vt:lpstr> תקציב החברה לתירות 2026</vt:lpstr>
      <vt:lpstr>אגף תקשוב ומע. מידע 2026</vt:lpstr>
      <vt:lpstr>תקציב אגף מיחשוב 2026</vt:lpstr>
      <vt:lpstr>אגף נכסים וביטוח 2026</vt:lpstr>
      <vt:lpstr>תקציב אגף נכסים וביטוח 2026</vt:lpstr>
      <vt:lpstr>מינהל כללי 2026</vt:lpstr>
      <vt:lpstr>איכות הסביבה 2026   </vt:lpstr>
      <vt:lpstr>מינהל כללי 2026 </vt:lpstr>
      <vt:lpstr>פרויקטים החב. לפיתוח </vt:lpstr>
      <vt:lpstr>' ריכוז אגפים'!WPrint_Area_W</vt:lpstr>
      <vt:lpstr>' תקציב החברה לתירות 2026'!WPrint_Area_W</vt:lpstr>
      <vt:lpstr>' תקציב מינהל חינוך 2026 '!WPrint_Area_W</vt:lpstr>
      <vt:lpstr>'איכות הסביבה 2026   '!WPrint_Area_W</vt:lpstr>
      <vt:lpstr>'החברה לתירות 2026'!WPrint_Area_W</vt:lpstr>
      <vt:lpstr>'מינהל כללי 2026 '!WPrint_Area_W</vt:lpstr>
      <vt:lpstr>'פרוט מקורות אחרים'!WPrint_Area_W</vt:lpstr>
      <vt:lpstr>'ריכוז פרקים 2026'!WPrint_Area_W</vt:lpstr>
      <vt:lpstr>'תקציב 2026  מקורות '!WPrint_Area_W</vt:lpstr>
      <vt:lpstr>'תקציב 2026 קרנות הרשות'!WPrint_Area_W</vt:lpstr>
      <vt:lpstr>'תקציב אגף מיחשוב 2026'!WPrint_Area_W</vt:lpstr>
      <vt:lpstr>'תקציב אגף נכסים וביטוח 2026'!WPrint_Area_W</vt:lpstr>
      <vt:lpstr>'תקציב אגף ספורט 2026 '!WPrint_Area_W</vt:lpstr>
      <vt:lpstr>'תקציב אגף תנוק 2026 '!WPrint_Area_W</vt:lpstr>
      <vt:lpstr>'תקציב החברה לפיתוח 2026'!WPrint_Area_W</vt:lpstr>
      <vt:lpstr>'תקציב החברה לפיתוח 2026 תאור'!WPrint_Area_W</vt:lpstr>
      <vt:lpstr>'תקציב הנדסה 2026'!WPrint_Area_W</vt:lpstr>
      <vt:lpstr>'תקציב הנדסה 2026 תאור'!WPrint_Area_W</vt:lpstr>
      <vt:lpstr>'תקציב מינהל תפעול 2026'!WPrint_Area_W</vt:lpstr>
      <vt:lpstr>' ריכוז אגפים'!WPrint_TitlesW</vt:lpstr>
      <vt:lpstr>' תקציב החברה לתירות 2026'!WPrint_TitlesW</vt:lpstr>
      <vt:lpstr>' תקציב מינהל חינוך 2026 '!WPrint_TitlesW</vt:lpstr>
      <vt:lpstr>'איכות הסביבה 2026   '!WPrint_TitlesW</vt:lpstr>
      <vt:lpstr>'מינהל כללי 2026 '!WPrint_TitlesW</vt:lpstr>
      <vt:lpstr>'פרויקטים החב. לפיתוח '!WPrint_TitlesW</vt:lpstr>
      <vt:lpstr>'ריכוז פרקים 2026'!WPrint_TitlesW</vt:lpstr>
      <vt:lpstr>'תקציב אגף מיחשוב 2026'!WPrint_TitlesW</vt:lpstr>
      <vt:lpstr>'תקציב אגף נכסים וביטוח 2026'!WPrint_TitlesW</vt:lpstr>
      <vt:lpstr>'תקציב אגף ספורט 2026 '!WPrint_TitlesW</vt:lpstr>
      <vt:lpstr>'תקציב אגף תנוק 2026 '!WPrint_TitlesW</vt:lpstr>
      <vt:lpstr>'תקציב החברה לפיתוח 2026'!WPrint_TitlesW</vt:lpstr>
      <vt:lpstr>'תקציב החברה לפיתוח 2026 תאור'!WPrint_TitlesW</vt:lpstr>
      <vt:lpstr>'תקציב הנדסה 2026'!WPrint_TitlesW</vt:lpstr>
      <vt:lpstr>'תקציב הנדסה 2026 תאור'!WPrint_TitlesW</vt:lpstr>
      <vt:lpstr>'תקציב מינהל תפעול 2026'!WPrint_TitlesW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הצעת תקציב בלתי רגיל לשנת 2025</dc:title>
  <dc:creator>Gizbarut-Orna Goldfriend</dc:creator>
  <cp:lastModifiedBy>Gizbarut-Zvie Efrat</cp:lastModifiedBy>
  <cp:lastPrinted>2025-12-29T08:51:15Z</cp:lastPrinted>
  <dcterms:created xsi:type="dcterms:W3CDTF">2014-10-19T04:47:46Z</dcterms:created>
  <dcterms:modified xsi:type="dcterms:W3CDTF">2025-12-30T09:48:23Z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0x0101000DC494745275AE49BA9F86AE3C0FE553</vt:lpwstr>
  </property>
</Properties>
</file>